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E:\LOTERIA SANTANDER 2021\INFORMES A PUBLICAR 2020\III AVANCE EPLACC 2020\"/>
    </mc:Choice>
  </mc:AlternateContent>
  <xr:revisionPtr revIDLastSave="0" documentId="13_ncr:1_{EF393209-DBE3-4B21-B7DD-C5FEFB0F0ACE}" xr6:coauthVersionLast="46" xr6:coauthVersionMax="46" xr10:uidLastSave="{00000000-0000-0000-0000-000000000000}"/>
  <bookViews>
    <workbookView xWindow="-120" yWindow="-120" windowWidth="21840" windowHeight="13140" xr2:uid="{00000000-000D-0000-FFFF-FFFF00000000}"/>
  </bookViews>
  <sheets>
    <sheet name="plan accion 2020" sheetId="3" r:id="rId1"/>
    <sheet name="Hoja1" sheetId="4" r:id="rId2"/>
  </sheets>
  <definedNames>
    <definedName name="_xlnm.Print_Area" localSheetId="0">'plan accion 2020'!$A$3:$P$62</definedName>
    <definedName name="_xlnm.Print_Titles" localSheetId="0">'plan accion 2020'!$3:$10</definedName>
  </definedNames>
  <calcPr calcId="181029"/>
</workbook>
</file>

<file path=xl/calcChain.xml><?xml version="1.0" encoding="utf-8"?>
<calcChain xmlns="http://schemas.openxmlformats.org/spreadsheetml/2006/main">
  <c r="P53" i="3" l="1"/>
  <c r="P16" i="3" l="1"/>
  <c r="P36" i="3" l="1"/>
  <c r="P28" i="3"/>
  <c r="P27" i="3"/>
  <c r="P20" i="3" l="1"/>
  <c r="P52" i="3" l="1"/>
  <c r="P46" i="3"/>
  <c r="P30" i="3"/>
  <c r="P22" i="3"/>
  <c r="P23" i="3"/>
  <c r="P14" i="3" l="1"/>
  <c r="V36" i="4"/>
  <c r="V31" i="4"/>
  <c r="Q1" i="4"/>
  <c r="Q2" i="4" s="1"/>
  <c r="P17" i="3" l="1"/>
  <c r="S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FabiolaM</author>
  </authors>
  <commentList>
    <comment ref="A38" authorId="0" shapeId="0" xr:uid="{00000000-0006-0000-0000-000001000000}">
      <text>
        <r>
          <rPr>
            <b/>
            <sz val="9"/>
            <color indexed="81"/>
            <rFont val="Tahoma"/>
            <family val="2"/>
          </rPr>
          <t>FabiolaM:</t>
        </r>
        <r>
          <rPr>
            <sz val="9"/>
            <color indexed="81"/>
            <rFont val="Tahoma"/>
            <family val="2"/>
          </rPr>
          <t xml:space="preserve">
</t>
        </r>
      </text>
    </comment>
  </commentList>
</comments>
</file>

<file path=xl/sharedStrings.xml><?xml version="1.0" encoding="utf-8"?>
<sst xmlns="http://schemas.openxmlformats.org/spreadsheetml/2006/main" count="477" uniqueCount="318">
  <si>
    <t>INDICADOR</t>
  </si>
  <si>
    <t>DD</t>
  </si>
  <si>
    <t>MM</t>
  </si>
  <si>
    <t>AÑO</t>
  </si>
  <si>
    <t>META</t>
  </si>
  <si>
    <t>QUE VOY  A LOGRAR</t>
  </si>
  <si>
    <t>FECHA DE INICIO</t>
  </si>
  <si>
    <t>FECHA A TERMINACION</t>
  </si>
  <si>
    <t>ACTIVIDAD PLAN ACCION</t>
  </si>
  <si>
    <t>SUBGERENTE ADMINISTRATIVO</t>
  </si>
  <si>
    <t>SUBGERENTE MERCADEO Y VENTAS</t>
  </si>
  <si>
    <t>AREA Y/O DEPENDENCIA</t>
  </si>
  <si>
    <t>Proceso Asociado</t>
  </si>
  <si>
    <t>Dimensiones del MIPG</t>
  </si>
  <si>
    <t>Objetivo Estrategico</t>
  </si>
  <si>
    <t>3. Dimension Gestion con Valores para el Resultado</t>
  </si>
  <si>
    <t>Producto</t>
  </si>
  <si>
    <t>ARTICULACION</t>
  </si>
  <si>
    <t>2, Gestion</t>
  </si>
  <si>
    <t>1, Informe</t>
  </si>
  <si>
    <t xml:space="preserve">ACCIONES    </t>
  </si>
  <si>
    <t>COMO LO VOY A HACER</t>
  </si>
  <si>
    <t xml:space="preserve">1. Potencializar las fortalezas de la Lotería Santander para ampliar nuestro nicho de mercado. </t>
  </si>
  <si>
    <t xml:space="preserve"> Misionales</t>
  </si>
  <si>
    <t>Apoyo</t>
  </si>
  <si>
    <t>Estrategicos</t>
  </si>
  <si>
    <t>1.  Dimension Talento Humano</t>
  </si>
  <si>
    <t># Sorteos extraordinarios realizados</t>
  </si>
  <si>
    <t xml:space="preserve"> No. De hallazgos cumplidos / No. totla de hallazgos pendientes de cumplir.
</t>
  </si>
  <si>
    <t xml:space="preserve">2. Elaborar el plan de saneamiento. </t>
  </si>
  <si>
    <t># Planes y/o estrategfias de saneamiento de cartera formulados</t>
  </si>
  <si>
    <t># de Acta  del comité tecnico de sosotenibilidad contables</t>
  </si>
  <si>
    <t xml:space="preserve">2. Establecer mecanismos de medición que permitan identificar oportunidades de mejora en conocimientos e innovacion frente al trabajo en equipo, la comunicación y el clima laboral, 
</t>
  </si>
  <si>
    <t xml:space="preserve">3. Implementar actividades administrativas que permitan mejorar el aprovechamiento y optimización de los recursos financieros, económicos  y humanos  de la Lotería.
</t>
  </si>
  <si>
    <t>2. Implementar las mejoras necesarias para garantizar una infraestructura de TI acorde a las necesidades de la entiad.</t>
  </si>
  <si>
    <t>3. Desarrollar ejercicio de arquitectura de TI basados en las guias diseñadas por el MINTIC.</t>
  </si>
  <si>
    <t>4. Evaluación y implementación de sistemas de información acorde a los procesos de la entidad</t>
  </si>
  <si>
    <t xml:space="preserve">1. Desarrollar la herramienta para la construccion de PETI diseñada por el MINTIC.
.
</t>
  </si>
  <si>
    <t>5. Desarrollar el sistema de gestión de seguridad de la información</t>
  </si>
  <si>
    <t>Documento PETI</t>
  </si>
  <si>
    <t>Documento de mantenimiento para la infraestrucutura TICS</t>
  </si>
  <si>
    <t>Documento Arquitectura TI</t>
  </si>
  <si>
    <t>Procesos documentados</t>
  </si>
  <si>
    <t>Desarrollar el sistema de gestión de seguridad de la información</t>
  </si>
  <si>
    <t>1, Informe.
2. Gestion</t>
  </si>
  <si>
    <t>4.  Modernizacion y desarrollo tecnologicos -Gobierno digital</t>
  </si>
  <si>
    <t xml:space="preserve">Mejorar la productividad y la competitividad de la Lotería Santander.
</t>
  </si>
  <si>
    <t xml:space="preserve">1. Plan Estrategico Tecnologias de la Informacion
2, Mejoramiento de la plataforma tecnologica  y equipos
</t>
  </si>
  <si>
    <t xml:space="preserve">1. Programa de Mantenimiento para la Infraestructura TICS acorde a las características de la organización
</t>
  </si>
  <si>
    <t xml:space="preserve">1. Ejercicio documentado de arquitectura de TI
</t>
  </si>
  <si>
    <t xml:space="preserve">1. Ssistema de  Informacion de  Confianza y Calidad  con procesos soportados tecnologicamente que redunden en mayor confianza en la información comercial y financiera y en servicios optimos a nuestros clientes internos y externos
</t>
  </si>
  <si>
    <t xml:space="preserve">1. Desarrollar la Política de defensa jurídica y conciliación de la entidad.
</t>
  </si>
  <si>
    <t xml:space="preserve">2. Realizar actividades de prevención del daño antijuridico y socializarlas de acuerdo a la política de defensa jurídica adoptada.
</t>
  </si>
  <si>
    <t>4. Inculcar el cumplimiento en la rendición de información veraz y oportuna a la Contraloría General de Santander, la Supersalud, el CNJSA, Contaduria General de la Republica y demás órganos de control y vigilancia</t>
  </si>
  <si>
    <t xml:space="preserve">3.Sensibilizar a los funcionarios de la Entidad, la adopción e implentacion de buenas practicas que permitan mitigar el riesgo jurídico en las gestiones administrativas diarias.
</t>
  </si>
  <si>
    <t># de sensibilizaciones ejecutadas</t>
  </si>
  <si>
    <t xml:space="preserve">Lista de aisitencia </t>
  </si>
  <si>
    <t>1. Socializacion de la politica de defensa juridica adoptada</t>
  </si>
  <si>
    <t xml:space="preserve"> 1. Acto administrativo de reorganizacion del comité de conciliación y defensa Juridica
2. Politica de defensa juridica aprobada</t>
  </si>
  <si>
    <t xml:space="preserve">Porcentjae (%) de cuotas partres pensionales saneadas </t>
  </si>
  <si>
    <t xml:space="preserve">1. Elaborar e implementar un plan de saneamiento del rubro cuentas por cobrar de la entidad.
</t>
  </si>
  <si>
    <t># de acciones de  control de juego ilegal implementados</t>
  </si>
  <si>
    <t># Planes de seguimiento a las apuesta permanentes implementados y ejecutados</t>
  </si>
  <si>
    <r>
      <rPr>
        <sz val="8"/>
        <rFont val="Wingdings"/>
        <charset val="2"/>
      </rPr>
      <t>ü</t>
    </r>
    <r>
      <rPr>
        <sz val="8"/>
        <rFont val="Calibri"/>
        <family val="2"/>
        <scheme val="minor"/>
      </rPr>
      <t xml:space="preserve">Implementar actividades administrativas que permitan la optimización de los recursos financieros, económicos  y humanos  de la Lotería.
</t>
    </r>
  </si>
  <si>
    <t xml:space="preserve"># de Actividades ejecutadas / # Actividades planificadas
</t>
  </si>
  <si>
    <t xml:space="preserve"> # de planes institucionales de capacitación, bienestar e incentivos de la lotería ejecutados
</t>
  </si>
  <si>
    <t xml:space="preserve"> # de acciones implementadas</t>
  </si>
  <si>
    <t xml:space="preserve"> # de Planes elaborados y ejecutados</t>
  </si>
  <si>
    <t># de Planes Elaborados y ejecutados</t>
  </si>
  <si>
    <t xml:space="preserve"># de programas ejecutados
</t>
  </si>
  <si>
    <t xml:space="preserve"># de planta eléctrica adquirida 
</t>
  </si>
  <si>
    <t>2. Gestion</t>
  </si>
  <si>
    <t>Elaborar e implementar estrategias que permita convertir los bienes improductivos en productivos durante el cuatrienio 2020 - 2023.</t>
  </si>
  <si>
    <t xml:space="preserve">6. Bienes Inmuebles Productivos 
</t>
  </si>
  <si>
    <t xml:space="preserve"># de Estrategias Elaborados y ejecutados
</t>
  </si>
  <si>
    <t xml:space="preserve">Implementar actividades administrativas que permitan la optimización de los recursos financieros, económicos  y humanos  de la Lotería.
</t>
  </si>
  <si>
    <t xml:space="preserve">Sanear las finanzas de la entidad (cubrimiento del déficit).
.
</t>
  </si>
  <si>
    <t xml:space="preserve">1.  Ejecucion de las actividades de mejora para los diferentes hallazgos  aprobados en el planes de merjoramiento suscritos con la CGS.
</t>
  </si>
  <si>
    <t>SUBGERENTE JURIDICO</t>
  </si>
  <si>
    <t>SUBGERENTE FINANCIERO</t>
  </si>
  <si>
    <t>TODAS LAS AREAS</t>
  </si>
  <si>
    <t xml:space="preserve">14. Fortalecer la venta de lotería en el gran Santander
</t>
  </si>
  <si>
    <t xml:space="preserve">15.Prospección y Generación de valor al grupo de interés
</t>
  </si>
  <si>
    <t>5. Modernizacion Infraestrucutura.</t>
  </si>
  <si>
    <t>8. Planes de Mejoramiento suscritos y aprobados por los entes de control</t>
  </si>
  <si>
    <r>
      <rPr>
        <sz val="8"/>
        <color theme="1"/>
        <rFont val="Wingdings"/>
        <charset val="2"/>
      </rPr>
      <t>ü</t>
    </r>
    <r>
      <rPr>
        <sz val="8"/>
        <color theme="1"/>
        <rFont val="Calibri"/>
        <family val="2"/>
        <scheme val="minor"/>
      </rPr>
      <t>Mantenimiento preventivo y optimazion de los recursos</t>
    </r>
  </si>
  <si>
    <t xml:space="preserve">7. Promover la prevención del daño antijurídico como política transversal de la entidad
</t>
  </si>
  <si>
    <t xml:space="preserve">10. Establecer una política de gestión administrativa y jurídica para el saneamiento de las cuentas por cobrar , cuentas de dificil cobro, otros deudores entre otras.
</t>
  </si>
  <si>
    <t>3. Implementar actividades administrativas que permitan mejorar el aprovechamiento y optimización de los recursos financieros, económicos  y humanos  de la Lotería.</t>
  </si>
  <si>
    <t>Asesor de Planeacion</t>
  </si>
  <si>
    <t>2.Direccionamiento estrategico</t>
  </si>
  <si>
    <t>4. Evaluacion de resultados</t>
  </si>
  <si>
    <t>1. Dimension Talento Humano.
2.Direccionamineto estrategcio</t>
  </si>
  <si>
    <t>2.Direccionamineto estrategcio</t>
  </si>
  <si>
    <t xml:space="preserve">2.Direccionamineto estrategcio.
1. Dimension Talento Humano.
</t>
  </si>
  <si>
    <t>4. Evalaucion de resultados</t>
  </si>
  <si>
    <t>1,Direccionamiento estrategico</t>
  </si>
  <si>
    <t>2.Direccionamiento estrategico.
3. Dimension Gestion con Valores para el Resultado.
5.Informacion y comuicacion</t>
  </si>
  <si>
    <t xml:space="preserve">6.Gestion concimineto e innovacion.
3. Dimension Gestion con Valores para el Resultado
</t>
  </si>
  <si>
    <t xml:space="preserve">2. Establecer mecanismos de medición que permitan identificar oportunidades de mejora en conocimientos e innovacion frente al trabajo en equipo, la comunicación y el clima laboral, </t>
  </si>
  <si>
    <t xml:space="preserve">OFICINA ASESORA DE CONTROL </t>
  </si>
  <si>
    <t>Evaluación</t>
  </si>
  <si>
    <t>1,Elaboración del programa Anual de Auditorias  2020 y presentación al comité Institucional de Coordinación de Control Interno para su aprobación 
2. Ejecutar el Plan de auditorias aprobado por el comité Institucional de Control Interno</t>
  </si>
  <si>
    <t>Dar cumplimiento al 100%  del Plan anual de auditorias de la vigencia 2020</t>
  </si>
  <si>
    <t># de Auditorias Ejecutadas por la OCI / # de Auditorias aprobadas en el Plan Anual de Auditorias 2020</t>
  </si>
  <si>
    <t>Rendir el 100% de los informes establecidos por la normatividad</t>
  </si>
  <si>
    <t xml:space="preserve"># de informes elaborados, rendidos o publicados por la OCI/# de informes que la OCI debe rendir según lo establece la normatividad  </t>
  </si>
  <si>
    <t>7. Dimension control Interno</t>
  </si>
  <si>
    <t xml:space="preserve">                                                            LOTERIA SANTANDER</t>
  </si>
  <si>
    <t xml:space="preserve">1.  Elaborar el programa anual de actividades y auditorias de la vigencia 2020, en el cual se incluyan los informes y seguimientos
2. Elaborar, presentar o publicar los informes estalbecidos por la normatividad
</t>
  </si>
  <si>
    <t xml:space="preserve">1. Informe.
</t>
  </si>
  <si>
    <t>1. Informe.
2. Gestion</t>
  </si>
  <si>
    <t>1. Informe</t>
  </si>
  <si>
    <t>% 
AVANCE</t>
  </si>
  <si>
    <t>1. Realizar  dos sensibilizacion por año sobre la buenas practicas para mitigar el riesgo juridico en las gestiones administrativas</t>
  </si>
  <si>
    <t xml:space="preserve">1. Servicios de  TI seguros  acorde a las características de la entidad
2. Mejoramiento de Sowtfare y hadware de acuerdo a la disponibilidad de reecurso de l aentidad en mejora de la seguridad y privacidad de la informacion
</t>
  </si>
  <si>
    <r>
      <rPr>
        <sz val="8"/>
        <color theme="1"/>
        <rFont val="Wingdings"/>
        <charset val="2"/>
      </rPr>
      <t>ü</t>
    </r>
    <r>
      <rPr>
        <sz val="8"/>
        <color theme="1"/>
        <rFont val="Calibri"/>
        <family val="2"/>
        <charset val="2"/>
        <scheme val="minor"/>
      </rPr>
      <t>Realizar la construcion del plan estrategicos de la entidad y su plan de accion, anticorrupcion y atencion al ciudadano, plan de capacitacion, bienestar e incentivos, plan anual SST, plan accion MIPG, plan adquisiciones</t>
    </r>
  </si>
  <si>
    <t>consolidado por:</t>
  </si>
  <si>
    <t>ORIGINAL FIRMADO</t>
  </si>
  <si>
    <r>
      <rPr>
        <sz val="8"/>
        <color theme="1"/>
        <rFont val="Wingdings"/>
        <charset val="2"/>
      </rPr>
      <t>ü</t>
    </r>
    <r>
      <rPr>
        <sz val="8"/>
        <color theme="1"/>
        <rFont val="Calibri"/>
        <family val="2"/>
        <charset val="2"/>
        <scheme val="minor"/>
      </rPr>
      <t>Fortalecer los procesos de administración, mejora continua y dar un mayor soporte para el progreso de la Institución.</t>
    </r>
  </si>
  <si>
    <r>
      <rPr>
        <sz val="8"/>
        <color theme="1"/>
        <rFont val="Calibri"/>
        <family val="2"/>
        <scheme val="minor"/>
      </rPr>
      <t>1. Reorganizacion del Comité de concilliacion y defensa juridica</t>
    </r>
    <r>
      <rPr>
        <sz val="8"/>
        <color theme="1"/>
        <rFont val="Wingdings"/>
        <charset val="2"/>
      </rPr>
      <t xml:space="preserve">
</t>
    </r>
  </si>
  <si>
    <r>
      <rPr>
        <sz val="8"/>
        <rFont val="Wingdings"/>
        <charset val="2"/>
      </rPr>
      <t>ü</t>
    </r>
    <r>
      <rPr>
        <sz val="8"/>
        <rFont val="Calibri"/>
        <family val="2"/>
        <scheme val="minor"/>
      </rPr>
      <t xml:space="preserve">Mejorar la productividad y la competitividad de la Lotería Santander.
</t>
    </r>
  </si>
  <si>
    <r>
      <rPr>
        <sz val="8"/>
        <rFont val="Wingdings"/>
        <charset val="2"/>
      </rPr>
      <t>ü</t>
    </r>
    <r>
      <rPr>
        <sz val="8"/>
        <rFont val="Calibri"/>
        <family val="2"/>
        <scheme val="minor"/>
      </rPr>
      <t xml:space="preserve">Buscar  nuevos nichos de mercado con productos innovadores.
</t>
    </r>
  </si>
  <si>
    <r>
      <t xml:space="preserve"> </t>
    </r>
    <r>
      <rPr>
        <sz val="8"/>
        <rFont val="Wingdings"/>
        <charset val="2"/>
      </rPr>
      <t>ü</t>
    </r>
    <r>
      <rPr>
        <sz val="8"/>
        <rFont val="Calibri"/>
        <family val="2"/>
        <scheme val="minor"/>
      </rPr>
      <t xml:space="preserve">Fortalecer los canales de distribución y comercialización actuales e implementar nuevos.
</t>
    </r>
  </si>
  <si>
    <r>
      <rPr>
        <sz val="8"/>
        <rFont val="Wingdings"/>
        <charset val="2"/>
      </rPr>
      <t>ü</t>
    </r>
    <r>
      <rPr>
        <sz val="8"/>
        <rFont val="Calibri"/>
        <family val="2"/>
        <charset val="2"/>
        <scheme val="minor"/>
      </rPr>
      <t>Fortalecer los canales de distribución y comercialización actuales e implementar nuevos.</t>
    </r>
  </si>
  <si>
    <r>
      <rPr>
        <sz val="8"/>
        <rFont val="Wingdings"/>
        <charset val="2"/>
      </rPr>
      <t>ü</t>
    </r>
    <r>
      <rPr>
        <sz val="8"/>
        <rFont val="Calibri"/>
        <family val="2"/>
        <charset val="2"/>
        <scheme val="minor"/>
      </rPr>
      <t xml:space="preserve">Fortalecer los canales de distribución y comercialización actuales e implementar nuevos.
</t>
    </r>
  </si>
  <si>
    <r>
      <rPr>
        <sz val="8"/>
        <rFont val="Wingdings"/>
        <charset val="2"/>
      </rPr>
      <t>ü</t>
    </r>
    <r>
      <rPr>
        <sz val="8"/>
        <rFont val="Calibri"/>
        <family val="2"/>
        <charset val="2"/>
        <scheme val="minor"/>
      </rPr>
      <t>Buscar  nuevos nichos de mercado con productos innovadores.</t>
    </r>
  </si>
  <si>
    <r>
      <rPr>
        <sz val="8"/>
        <rFont val="Wingdings"/>
        <charset val="2"/>
      </rPr>
      <t>ü</t>
    </r>
    <r>
      <rPr>
        <sz val="8"/>
        <rFont val="Calibri"/>
        <family val="2"/>
        <scheme val="minor"/>
      </rPr>
      <t xml:space="preserve">Implementar las políticas y actividades para el control  de juego ilegal.
</t>
    </r>
    <r>
      <rPr>
        <b/>
        <sz val="8"/>
        <rFont val="Calibri"/>
        <family val="2"/>
        <scheme val="minor"/>
      </rPr>
      <t xml:space="preserve">
</t>
    </r>
  </si>
  <si>
    <r>
      <rPr>
        <sz val="8"/>
        <rFont val="Wingdings"/>
        <charset val="2"/>
      </rPr>
      <t>ü</t>
    </r>
    <r>
      <rPr>
        <sz val="8"/>
        <rFont val="Calibri"/>
        <family val="2"/>
        <scheme val="minor"/>
      </rPr>
      <t xml:space="preserve">Fidelizar  la compra de Lotería Santander dentro del Departamento.
</t>
    </r>
  </si>
  <si>
    <r>
      <rPr>
        <sz val="8"/>
        <color theme="1"/>
        <rFont val="Wingdings"/>
        <charset val="2"/>
      </rPr>
      <t>ü</t>
    </r>
    <r>
      <rPr>
        <sz val="8"/>
        <color theme="1"/>
        <rFont val="Calibri"/>
        <family val="2"/>
        <charset val="2"/>
        <scheme val="minor"/>
      </rPr>
      <t>Buscar de forma organizada y sistemática posibles clientes, también llamados prospectos.</t>
    </r>
  </si>
  <si>
    <r>
      <rPr>
        <sz val="8"/>
        <color theme="1"/>
        <rFont val="Wingdings"/>
        <charset val="2"/>
      </rPr>
      <t>ü</t>
    </r>
    <r>
      <rPr>
        <sz val="8"/>
        <color theme="1"/>
        <rFont val="Calibri"/>
        <family val="2"/>
        <scheme val="minor"/>
      </rPr>
      <t xml:space="preserve">Mejorar la productividad y la competitividad de la Lotería Santander.
</t>
    </r>
  </si>
  <si>
    <r>
      <rPr>
        <sz val="8"/>
        <rFont val="Wingdings"/>
        <charset val="2"/>
      </rPr>
      <t>ü</t>
    </r>
    <r>
      <rPr>
        <sz val="8"/>
        <rFont val="Calibri"/>
        <family val="2"/>
        <scheme val="minor"/>
      </rPr>
      <t xml:space="preserve">Fortalecer la política de talento humano de la entidad.
</t>
    </r>
  </si>
  <si>
    <r>
      <rPr>
        <sz val="8"/>
        <color theme="1"/>
        <rFont val="Wingdings"/>
        <charset val="2"/>
      </rPr>
      <t>ü</t>
    </r>
    <r>
      <rPr>
        <sz val="8"/>
        <color theme="1"/>
        <rFont val="Calibri"/>
        <family val="2"/>
        <scheme val="minor"/>
      </rPr>
      <t>Implementar actividades administrativas que permitan la optimización de los recursos financieros, económicos  y humanos  de la Lotería.</t>
    </r>
  </si>
  <si>
    <r>
      <rPr>
        <sz val="8"/>
        <color theme="1"/>
        <rFont val="Wingdings"/>
        <charset val="2"/>
      </rPr>
      <t>ü</t>
    </r>
    <r>
      <rPr>
        <sz val="8"/>
        <color theme="1"/>
        <rFont val="Calibri"/>
        <family val="2"/>
        <scheme val="minor"/>
      </rPr>
      <t xml:space="preserve">Implementar políticas que mitiguen el riesgo del daño antijuridico a través del comité de defensa jurídica.
</t>
    </r>
  </si>
  <si>
    <r>
      <rPr>
        <sz val="8"/>
        <rFont val="Calibri"/>
        <family val="2"/>
        <scheme val="minor"/>
      </rPr>
      <t>1</t>
    </r>
    <r>
      <rPr>
        <sz val="8"/>
        <color rgb="FFFF0000"/>
        <rFont val="Calibri"/>
        <family val="2"/>
        <scheme val="minor"/>
      </rPr>
      <t>.</t>
    </r>
    <r>
      <rPr>
        <sz val="8"/>
        <color theme="1"/>
        <rFont val="Calibri"/>
        <family val="2"/>
        <scheme val="minor"/>
      </rPr>
      <t xml:space="preserve">.Realizar las auditorías internas plasmadas en el Plan Anual de Auditoria de manera objetiva e independiented
</t>
    </r>
  </si>
  <si>
    <r>
      <rPr>
        <sz val="8"/>
        <rFont val="Calibri"/>
        <family val="2"/>
        <scheme val="minor"/>
      </rPr>
      <t>1.</t>
    </r>
    <r>
      <rPr>
        <sz val="8"/>
        <color theme="1"/>
        <rFont val="Calibri"/>
        <family val="2"/>
        <scheme val="minor"/>
      </rPr>
      <t xml:space="preserve"> Rendición de informes estratégicos y alertas oportunas de riesgos ante la Gerencia General</t>
    </r>
  </si>
  <si>
    <t>1. Informe
2. Gestion</t>
  </si>
  <si>
    <t>1.Informe</t>
  </si>
  <si>
    <r>
      <rPr>
        <sz val="8"/>
        <rFont val="Wingdings"/>
        <charset val="2"/>
      </rPr>
      <t>ü</t>
    </r>
    <r>
      <rPr>
        <sz val="8"/>
        <rFont val="Calibri"/>
        <family val="2"/>
        <scheme val="minor"/>
      </rPr>
      <t>Buscar  nuevos nichos de mercado con productos innovadores</t>
    </r>
  </si>
  <si>
    <r>
      <rPr>
        <sz val="8"/>
        <rFont val="Wingdings"/>
        <charset val="2"/>
      </rPr>
      <t>ü</t>
    </r>
    <r>
      <rPr>
        <sz val="8"/>
        <rFont val="Calibri"/>
        <family val="2"/>
        <scheme val="minor"/>
      </rPr>
      <t xml:space="preserve">Diversificar y aumentar las fuentes de ingresos implementando una política comercial que fortalezca las ventas de la entidad.
</t>
    </r>
  </si>
  <si>
    <r>
      <rPr>
        <sz val="8"/>
        <rFont val="Wingdings"/>
        <charset val="2"/>
      </rPr>
      <t>ü</t>
    </r>
    <r>
      <rPr>
        <sz val="8"/>
        <rFont val="Calibri"/>
        <family val="2"/>
        <scheme val="minor"/>
      </rPr>
      <t xml:space="preserve">Implementar las políticas y actividades para el control  de juego ilegal.
</t>
    </r>
    <r>
      <rPr>
        <b/>
        <sz val="8"/>
        <rFont val="Calibri"/>
        <family val="2"/>
        <scheme val="minor"/>
      </rPr>
      <t xml:space="preserve">
</t>
    </r>
    <r>
      <rPr>
        <b/>
        <sz val="8"/>
        <rFont val="Calibri"/>
        <family val="2"/>
        <charset val="2"/>
        <scheme val="minor"/>
      </rPr>
      <t>üImplementar las políticas y actividades para el control  de juego ilegal.</t>
    </r>
  </si>
  <si>
    <r>
      <rPr>
        <sz val="8"/>
        <color theme="1"/>
        <rFont val="Wingdings"/>
        <charset val="2"/>
      </rPr>
      <t>ü</t>
    </r>
    <r>
      <rPr>
        <sz val="8"/>
        <color theme="1"/>
        <rFont val="Calibri"/>
        <family val="2"/>
        <scheme val="minor"/>
      </rPr>
      <t xml:space="preserve">Mejorar  la infraestructura física de la entidad y de las Tics. 
</t>
    </r>
  </si>
  <si>
    <t xml:space="preserve">Implementar políticas que mitiguen el riesgo del daño antijuridico a través del comité de defensa jurídica.
</t>
  </si>
  <si>
    <t>Porcentaje (% ) de satisfaccion.
Informe de caracterizacion</t>
  </si>
  <si>
    <t xml:space="preserve">  # Planes anuales del SG-SST diseñados e implementados
(0,5/1)*100</t>
  </si>
  <si>
    <r>
      <rPr>
        <sz val="8"/>
        <color theme="1"/>
        <rFont val="Wingdings"/>
        <charset val="2"/>
      </rPr>
      <t>ü</t>
    </r>
    <r>
      <rPr>
        <sz val="8"/>
        <color theme="1"/>
        <rFont val="Calibri"/>
        <family val="2"/>
        <charset val="2"/>
        <scheme val="minor"/>
      </rPr>
      <t>Fidelizacion de nuestros clientes en la   la compra  y recambio de  la Lotería, por nuestro producto, ampliacion de mercado mediante el proyecto loteria del gran santender</t>
    </r>
  </si>
  <si>
    <t># de actividades realizadas
(1/2)*100</t>
  </si>
  <si>
    <t xml:space="preserve">                                                  PLAN DE ACCION INSTITUCIONAL</t>
  </si>
  <si>
    <t xml:space="preserve">                                                                  AÑO 2020</t>
  </si>
  <si>
    <t>AVANCE A 31 DE DICIEMBRE  DEL PLAN DE ACCION LOTERIA SANTANDER</t>
  </si>
  <si>
    <t xml:space="preserve"> PLAN DE ACCION LOTERIA SANTANDER</t>
  </si>
  <si>
    <t>AÑO 2020</t>
  </si>
  <si>
    <t>PLAN DE ACCION ANUAL 2020</t>
  </si>
  <si>
    <t>% AVANCE</t>
  </si>
  <si>
    <t>DETALLE DEL AVANCE</t>
  </si>
  <si>
    <t>(Total de ventas ejecutadas /Valor de ventas vigencia proyectadas)*100 =148%</t>
  </si>
  <si>
    <t>19.086.075.000/12.893.000.000 *100=148%   A pesar de la situacion vivida en el 2020 por la pandemia. La Loteria de Santander tuvo un repunte en ventas al final del año logrando sobrepasar las ventas esperadas.</t>
  </si>
  <si>
    <t>No.2 ajustes al plan de premios</t>
  </si>
  <si>
    <t xml:space="preserve">se llevo a cabo una reditribucion al plan de premios; realizando ajuste con el fin de generar mayores apostadores en el  mercadeo. En el mes de diciembre se aporbo por junta regresar para 2021 con nuestro premio mayor 7.200 millones para nuetro primer sorteo de enero.
</t>
  </si>
  <si>
    <t># 10 Promocionales realizados</t>
  </si>
  <si>
    <t>Se estan realizando 5 programas comerciales de incentivos  con los diferentes distribuidores personas juridicas para mantener e incrementar la venta. GELSA: Los 5 mejores  impulsadores gana bono de 40.000 sorteos de 14 y 28 de agosto. SUPERLOTERIAS:Los 10 mejores colocadores Gana bonos de 20.000 por sorteo en los meses de agosto, septiembre y octubre. LAPERLA: Lo 5 mejores coloocadores Gana bonos de 30.000 por sorteo los meses de agosto, septiembre y octubre. LOTTICOLOMBIA: Los cinco mejores impulsadores gana bono de 30.000 por sorteo en agosto, septiembre y octubre.LOTTIRED:  Loas 5 mejores impulsadores ganan bono de 30.000 por sorteo.  Durante nuestros 5 sorteos del mes de diciembre se hicieron promocionales para los compradores y los loteros, Raspe y gane en todos los billetes y en el sorteo del 31 de diciembre se le dio a los loteros un incentivo de $500 por venta de cada billete.</t>
  </si>
  <si>
    <t>#5 Activaciones comerciales realizadas</t>
  </si>
  <si>
    <t>Debido a la Pandemia y la incertidumbre del mercado se tomo la decision de no jugar este año el Sorte Extraordinario.</t>
  </si>
  <si>
    <t>22,4% Participación de las ventas del canal virtual incrementadas</t>
  </si>
  <si>
    <t>Con respecto al año anterior hubo un incremento en venta de Loteria virtual de 22,4 %,todo se debe a que el confinamiento que se vivio este año por culpa de la Pandemia, mucha gente opto por comprar la loteria por nuestra pagina.</t>
  </si>
  <si>
    <t>#6 Eventos de fortalecimiento de relaciones públicas desarrollados</t>
  </si>
  <si>
    <t xml:space="preserve">Sensibilizacion con los loteros en la entrega de mercados y fortalecemiento en vinculos con los distribuidores atraves de de acuerdos de pagos .
Respecto a esto debido a la situación presentada por el COVID-19, la fuerza de venta de los juegos de suerte y azar (loterías) estuvieron y muchos de ellos aún están confinados, ante esto sin tener una fuente de trabajo, la Lotería Santander , la Gobernación de Santander, funcionarios de la lotería y distribuidores entregaron ayudas para los loteros del departamento. 
Por otro lado en asociación con  FEDELCO (Federación de lotería de Colombia), se realizó una donatón que lleva por nombre EL EXTRASOLIDARIO con el fin de ayudar a todos los loteros del país que aparecen oficialmente registrados en cada una de las agencias distribuidoras.                                                                                                                En el mes de diciembre se llevaron a cabo varios eventos para mostrar a nuestra fuerza de venta de Bucarmanga y su area metropolitana los promocionales "Diciembre es pa¨ganar con Loteria Santander" teneindo encuenta todos los protocolos de Bioseguridad.
</t>
  </si>
  <si>
    <t>% de satisfaccion</t>
  </si>
  <si>
    <t>de acuerdo al programa establecido hemos superado el 100 % ya que se han venido realizando monitoreos al cliente atraves de encuesta en la pagina web de la entidad. Durante el año se hicieron  5 encuestas.</t>
  </si>
  <si>
    <t># Planes de control de juego ilegal implementados</t>
  </si>
  <si>
    <t>A travez de redes sociales, pagina web, televison,videos y cuñas radiales hemos pormocionado el lema juegue limpio juegue legal. Se realizaron muchas piezas publicitarias, inivtando a nuestros compradores a comprar en puntos autorizados de apuestas permanentes, nuestra presensentdora del sorteo invita todos los viernes a que juguemos limpio y legal.</t>
  </si>
  <si>
    <t>una aditoria anual.</t>
  </si>
  <si>
    <t>Se realizo en el mes de Octubre, noviembre la auditoria apuestas permemnentes.</t>
  </si>
  <si>
    <t xml:space="preserve">1. Evaluacion clima organizacional.
</t>
  </si>
  <si>
    <t xml:space="preserve">1.  # Evaluaciones de clima laboral realizadas.
</t>
  </si>
  <si>
    <t>2. . Establecer el plan de capacitaciones de la empresa, incluyendo los procesos de inducción, re-inducción, entre otros.</t>
  </si>
  <si>
    <t>2. % de cumplimineto del  Plan Institucional  de capacitación .</t>
  </si>
  <si>
    <t>3.  Fortalecer el sistema de gestion en seguridad, salud en el trabajo.</t>
  </si>
  <si>
    <t>3.  # Planes anuales del SG-SST diseñados e implementados</t>
  </si>
  <si>
    <t xml:space="preserve">4.Implementar estrategias para el fortalecimiento de valores corporativos y sencibilizaciones  en valores institucionales dentro de los procesos de capacitación y plan de capacitaciones           
</t>
  </si>
  <si>
    <t>4. # de actividades realizadas</t>
  </si>
  <si>
    <t xml:space="preserve">Mejorar la productividad con equipos multifuncionales y una organización mas dinamica
</t>
  </si>
  <si>
    <t xml:space="preserve">1. Elaborar y ejecutar el programa de modernización institucional, desarrollo tecnológico de los sistemas de información de la Lotería.
</t>
  </si>
  <si>
    <t>1. Ejecucion del programa de mordenizacion institucional</t>
  </si>
  <si>
    <t>2. Elaborar e implementar un plan integral de Administración de los inmuebles de propiedad de la lotería.</t>
  </si>
  <si>
    <t>2. # de Planes elaborados y ejecutados</t>
  </si>
  <si>
    <t>3. Elaboración del Plan Estratégico de Talento Humano de la Lotería</t>
  </si>
  <si>
    <t xml:space="preserve">3. # Planes estrategicos elaborados </t>
  </si>
  <si>
    <t>6, Dimension Información y Comunicación</t>
  </si>
  <si>
    <t xml:space="preserve">Modernizar, Fortalecer y Desarrollar la infraestructura de las Tics de la entidad.
</t>
  </si>
  <si>
    <t xml:space="preserve">1. Plan Estrategico Tecnologias de la Informacion
</t>
  </si>
  <si>
    <t xml:space="preserve">2. Programa de Mantenimiento para la Infraestructura TICS acorde a las características de la organización
</t>
  </si>
  <si>
    <t xml:space="preserve">3. Ejercicio documentado de arquitectura de TI
</t>
  </si>
  <si>
    <t xml:space="preserve">4. Ssistema de  Informacion de  Confianza y Calidad  con procesos soportados tecnologicamente que redunden en mayor confianza en la información comercial y financiera y en servicios optimos a nuestros clientes internos y externos
</t>
  </si>
  <si>
    <t>5. Servicios de  TI seguros  acorde a las características de la entidad</t>
  </si>
  <si>
    <t>TODOS LOS SUBGERENTES Y ASESORES</t>
  </si>
  <si>
    <t>Fortalcer la defesnsa juridica de la entidad</t>
  </si>
  <si>
    <t xml:space="preserve">5. Promover la prevención del daño antijurídico como política transversal de la entidad
</t>
  </si>
  <si>
    <t>1, Desarrollar la Política de defensa jurídica
2. Potenciar el uso de mecanismos
alternativos de solución de conflictos, en etapa prejudicial</t>
  </si>
  <si>
    <t>1. Acto administrativo de reorganizacion del comité de conciliación y defensa Juridica
2. Politica de defensa juridica aprobada</t>
  </si>
  <si>
    <t>6. Planes de Mejoramiento suscritos y aprobados por los entes de control</t>
  </si>
  <si>
    <t xml:space="preserve">1.  Ejecucion de las activdaes de mejora para los diferentes hallazgos  aprobados en el planes de merjoramiento suscritos con la CGS.
</t>
  </si>
  <si>
    <t>7.  Dar cumplimiento a las actividades del pLan desempeño CNJSA para sunperar los indicdores de gestion, eficienci y rentabilidad</t>
  </si>
  <si>
    <t xml:space="preserve">1. Gestionar y controlar los diferentes ingresos  de la entidad dentro de periódos determinados. 
2. Consolidar los gastos de la entidad por periódo determinado. 
3. Realizar comparativo y evaluación mensual de ingresos y gastos, consolidado, presentando informes financieros y propuestas de mejora para la toma de desiciones. </t>
  </si>
  <si>
    <t># Indicadores  del Consejo  Nacional  de 
Juegos de Suerte y Azar cumplidos</t>
  </si>
  <si>
    <t xml:space="preserve">8, Establecer una politica de saneamiento de Cartera de la Lotería de Santander </t>
  </si>
  <si>
    <t xml:space="preserve">1.  Realizar de fichas técnicas de distribuidores inactivos .
</t>
  </si>
  <si>
    <t>4.Generar informes de resultados</t>
  </si>
  <si>
    <t># de informes de resultados efectivos</t>
  </si>
  <si>
    <r>
      <rPr>
        <sz val="7"/>
        <color theme="1"/>
        <rFont val="Wingdings"/>
        <charset val="2"/>
      </rPr>
      <t>ü</t>
    </r>
    <r>
      <rPr>
        <sz val="7"/>
        <color theme="1"/>
        <rFont val="Calibri"/>
        <family val="2"/>
      </rPr>
      <t xml:space="preserve">Mejorar la productividad y la competitividad de la Lotería Santander.
</t>
    </r>
    <r>
      <rPr>
        <sz val="7"/>
        <color theme="1"/>
        <rFont val="Calibri"/>
        <family val="2"/>
      </rPr>
      <t xml:space="preserve">
</t>
    </r>
  </si>
  <si>
    <r>
      <rPr>
        <sz val="7"/>
        <color theme="1"/>
        <rFont val="Wingdings"/>
        <charset val="2"/>
      </rPr>
      <t>ü</t>
    </r>
    <r>
      <rPr>
        <sz val="7"/>
        <color theme="1"/>
        <rFont val="Calibri"/>
        <family val="2"/>
      </rPr>
      <t xml:space="preserve">Incrementar en 4% las ventas de loteria dentro y fuera del departamento.
</t>
    </r>
    <r>
      <rPr>
        <sz val="7"/>
        <color theme="1"/>
        <rFont val="Wingdings"/>
        <charset val="2"/>
      </rPr>
      <t>ü</t>
    </r>
    <r>
      <rPr>
        <sz val="7"/>
        <color theme="1"/>
        <rFont val="Calibri"/>
        <family val="2"/>
      </rPr>
      <t xml:space="preserve">Incremetnar en 4% la transferencia de recursos a la salud de lkos santandereanos y colombianos.
</t>
    </r>
    <r>
      <rPr>
        <sz val="7"/>
        <color theme="1"/>
        <rFont val="Wingdings"/>
        <charset val="2"/>
      </rPr>
      <t>ü</t>
    </r>
    <r>
      <rPr>
        <sz val="7"/>
        <color theme="1"/>
        <rFont val="Calibri"/>
        <family val="2"/>
      </rPr>
      <t>Posicionamiento y reconocimiento como una marca region.</t>
    </r>
  </si>
  <si>
    <r>
      <rPr>
        <sz val="7"/>
        <color theme="1"/>
        <rFont val="Wingdings"/>
        <charset val="2"/>
      </rPr>
      <t>ü</t>
    </r>
    <r>
      <rPr>
        <sz val="7"/>
        <color theme="1"/>
        <rFont val="Calibri"/>
        <family val="2"/>
      </rPr>
      <t>Adquirir nuevos clientes con productos innovadores.</t>
    </r>
  </si>
  <si>
    <r>
      <t xml:space="preserve"> </t>
    </r>
    <r>
      <rPr>
        <sz val="7"/>
        <color theme="1"/>
        <rFont val="Wingdings"/>
        <charset val="2"/>
      </rPr>
      <t>ü</t>
    </r>
    <r>
      <rPr>
        <sz val="7"/>
        <color theme="1"/>
        <rFont val="Calibri"/>
        <family val="2"/>
      </rPr>
      <t xml:space="preserve">Fortalecer los canales de distribución y comercialización.
</t>
    </r>
  </si>
  <si>
    <r>
      <rPr>
        <b/>
        <sz val="7"/>
        <color rgb="FF000000"/>
        <rFont val="Calibri"/>
        <family val="2"/>
      </rPr>
      <t>26,7%</t>
    </r>
    <r>
      <rPr>
        <sz val="7"/>
        <color rgb="FF000000"/>
        <rFont val="Calibri"/>
        <family val="2"/>
      </rPr>
      <t xml:space="preserve"> de ampliacion de nuestros canales de dsitribucion</t>
    </r>
  </si>
  <si>
    <r>
      <rPr>
        <sz val="7"/>
        <color theme="1"/>
        <rFont val="Wingdings"/>
        <charset val="2"/>
      </rPr>
      <t>ü</t>
    </r>
    <r>
      <rPr>
        <sz val="7"/>
        <color theme="1"/>
        <rFont val="Calibri"/>
        <family val="2"/>
      </rPr>
      <t>Fortalecer la  Mesa de control  de juego ilegal.</t>
    </r>
    <r>
      <rPr>
        <b/>
        <sz val="7"/>
        <color theme="1"/>
        <rFont val="Calibri"/>
        <family val="2"/>
      </rPr>
      <t xml:space="preserve">
</t>
    </r>
  </si>
  <si>
    <r>
      <rPr>
        <sz val="7"/>
        <color theme="1"/>
        <rFont val="Wingdings"/>
        <charset val="2"/>
      </rPr>
      <t>ü</t>
    </r>
    <r>
      <rPr>
        <sz val="7"/>
        <color theme="1"/>
        <rFont val="Calibri"/>
        <family val="2"/>
      </rPr>
      <t>Plan Estratégico de Talento Humano de la Lotería</t>
    </r>
    <r>
      <rPr>
        <sz val="7"/>
        <color theme="1"/>
        <rFont val="Wingdings"/>
        <charset val="2"/>
      </rPr>
      <t xml:space="preserve">
ü</t>
    </r>
    <r>
      <rPr>
        <sz val="7"/>
        <color theme="1"/>
        <rFont val="Calibri"/>
        <family val="2"/>
      </rPr>
      <t>Aumentar la efectividad del talento humano a traves de la innovacion y  particiapcion del los servidopres publicos para generar unión en la fuerza de trabajo de la Lotería Santander</t>
    </r>
  </si>
  <si>
    <r>
      <rPr>
        <sz val="7"/>
        <color theme="1"/>
        <rFont val="Wingdings"/>
        <charset val="2"/>
      </rPr>
      <t>ü</t>
    </r>
    <r>
      <rPr>
        <sz val="7"/>
        <color theme="1"/>
        <rFont val="Calibri"/>
        <family val="2"/>
      </rPr>
      <t xml:space="preserve">Modernizacion Institucional - revision y ajuste de cargas laborales- y - Modernizacion de bines inmuebles - 
</t>
    </r>
    <r>
      <rPr>
        <sz val="7"/>
        <color theme="1"/>
        <rFont val="Wingdings"/>
        <charset val="2"/>
      </rPr>
      <t>ü</t>
    </r>
    <r>
      <rPr>
        <sz val="7"/>
        <color theme="1"/>
        <rFont val="Calibri"/>
        <family val="2"/>
      </rPr>
      <t xml:space="preserve">Mejoramiento de la plataforma tecnologica  y equipos
</t>
    </r>
    <r>
      <rPr>
        <sz val="7"/>
        <color theme="1"/>
        <rFont val="Wingdings"/>
        <charset val="2"/>
      </rPr>
      <t>ü</t>
    </r>
    <r>
      <rPr>
        <sz val="7"/>
        <color theme="1"/>
        <rFont val="Calibri"/>
        <family val="2"/>
      </rPr>
      <t>Implemetnacion Sistema de Gestion Documental</t>
    </r>
  </si>
  <si>
    <r>
      <rPr>
        <sz val="8"/>
        <color theme="1"/>
        <rFont val="Wingdings"/>
        <charset val="2"/>
      </rPr>
      <t>ü</t>
    </r>
    <r>
      <rPr>
        <sz val="8"/>
        <color theme="1"/>
        <rFont val="Calibri"/>
        <family val="2"/>
      </rPr>
      <t>Elaborar y ejecutar el Plan de administracion de los imuebles (bienes productivos - improductivos)</t>
    </r>
  </si>
  <si>
    <r>
      <rPr>
        <sz val="7"/>
        <color theme="1"/>
        <rFont val="Calibri"/>
        <family val="2"/>
      </rPr>
      <t>1. Reorganizacion del Comité de concilliacion y defensa juridica</t>
    </r>
    <r>
      <rPr>
        <sz val="7"/>
        <color theme="1"/>
        <rFont val="Wingdings"/>
        <charset val="2"/>
      </rPr>
      <t xml:space="preserve">
</t>
    </r>
    <r>
      <rPr>
        <sz val="7"/>
        <color theme="1"/>
        <rFont val="Calibri"/>
        <family val="2"/>
      </rPr>
      <t xml:space="preserve">2. Documento de diagnóstico, ajuste y
recomendaciones de la política de defensa jurídica. </t>
    </r>
  </si>
  <si>
    <r>
      <rPr>
        <sz val="8"/>
        <rFont val="Wingdings"/>
        <charset val="2"/>
      </rPr>
      <t>ü</t>
    </r>
    <r>
      <rPr>
        <sz val="8"/>
        <rFont val="Calibri"/>
        <family val="2"/>
      </rPr>
      <t>Dar cumpliminto al 100%  a cada uno de los hallazgos durante el cuatrienio 2020-2023</t>
    </r>
  </si>
  <si>
    <r>
      <rPr>
        <sz val="8"/>
        <rFont val="Wingdings"/>
        <charset val="2"/>
      </rPr>
      <t>ü</t>
    </r>
    <r>
      <rPr>
        <sz val="8"/>
        <rFont val="Calibri"/>
        <family val="2"/>
      </rPr>
      <t>Cumplir con los  9 indicadores financieros que establece el Consejo Nacional de Juegos de Suerte y  Azar correspondientes al periódo 2020-2023</t>
    </r>
  </si>
  <si>
    <r>
      <rPr>
        <sz val="8"/>
        <rFont val="Wingdings"/>
        <charset val="2"/>
      </rPr>
      <t>ü</t>
    </r>
    <r>
      <rPr>
        <sz val="8"/>
        <rFont val="Calibri"/>
        <family val="2"/>
      </rPr>
      <t>Fichas de distribuidores inactivos</t>
    </r>
  </si>
  <si>
    <r>
      <rPr>
        <sz val="7"/>
        <color theme="1"/>
        <rFont val="Wingdings"/>
        <charset val="2"/>
      </rPr>
      <t>ü</t>
    </r>
    <r>
      <rPr>
        <sz val="7"/>
        <color theme="1"/>
        <rFont val="Calibri"/>
        <family val="2"/>
      </rPr>
      <t xml:space="preserve"> Plan de saneamiento de cartera</t>
    </r>
  </si>
  <si>
    <r>
      <rPr>
        <sz val="8"/>
        <color theme="1"/>
        <rFont val="Wingdings"/>
        <charset val="2"/>
      </rPr>
      <t>ü</t>
    </r>
    <r>
      <rPr>
        <sz val="8"/>
        <color theme="1"/>
        <rFont val="Calibri"/>
        <family val="2"/>
      </rPr>
      <t>Informes de cartera</t>
    </r>
  </si>
  <si>
    <t># Activaciones comerciales realizadas
(10/4*100)=250%</t>
  </si>
  <si>
    <t># Activaciones comerciales realizadas
(5/4)*100</t>
  </si>
  <si>
    <t># de acciones programadas/ # aaciones realizadas
(3/3)*100= 100%</t>
  </si>
  <si>
    <t>Este año en nuestros canales virtuales crecimos en un 26,7% con respecto al año 2019, Esto debido a la Pandemia y es un exclente canal para compra desde el hogar.</t>
  </si>
  <si>
    <r>
      <rPr>
        <sz val="8"/>
        <color theme="1"/>
        <rFont val="Wingdings"/>
        <charset val="2"/>
      </rPr>
      <t>ü</t>
    </r>
    <r>
      <rPr>
        <sz val="8"/>
        <color theme="1"/>
        <rFont val="Calibri"/>
        <family val="2"/>
        <charset val="2"/>
        <scheme val="minor"/>
      </rPr>
      <t xml:space="preserve">Fidelizacion de nuestros clientes en la   la compra  y recambio de  la Lotería, por nuestro producto, ampliacion de mercado mediante el proyecto loteria del gran santender
</t>
    </r>
    <r>
      <rPr>
        <b/>
        <sz val="8"/>
        <color theme="1"/>
        <rFont val="Calibri"/>
        <family val="2"/>
        <scheme val="minor"/>
      </rPr>
      <t>Accion ejecutada:</t>
    </r>
  </si>
  <si>
    <r>
      <t xml:space="preserve">• Presentancion propuesta al sr. Gobernador de Norte de Santander y  Santander ,  proyecto de la expansión regional de nuestra lotería Santander con el Departamento de Norte de Santander, para la operación de la lotería y la del gran santander
</t>
    </r>
    <r>
      <rPr>
        <sz val="8"/>
        <color theme="1"/>
        <rFont val="AR ESSENCE"/>
      </rPr>
      <t/>
    </r>
  </si>
  <si>
    <r>
      <rPr>
        <sz val="8"/>
        <color theme="1"/>
        <rFont val="AR ESSENCE"/>
      </rPr>
      <t>*</t>
    </r>
    <r>
      <rPr>
        <sz val="8"/>
        <color theme="1"/>
        <rFont val="Calibri"/>
        <family val="2"/>
        <scheme val="minor"/>
      </rPr>
      <t>Esta en este momento se estan haciendo dos estudios para nuevos nichos de mercado. Por medio  la venta virtual por medio de la pagina web de la Loreria y por medio de una APP.</t>
    </r>
  </si>
  <si>
    <t>Caracterizacion de nuestros grupos de interes.</t>
  </si>
  <si>
    <t xml:space="preserve"> Ajuste al Plan de premios.</t>
  </si>
  <si>
    <t xml:space="preserve"> Realizar cuatro (4) Programas comerciales </t>
  </si>
  <si>
    <t xml:space="preserve"> Realizar cuatro (4) activaciones comerciales.</t>
  </si>
  <si>
    <t>Realizar un (1)  sorteo extraordinario de la loteria santander.</t>
  </si>
  <si>
    <t>Alianzas comerciales que jalonen la participacion de las ventas virtuales.( Una )</t>
  </si>
  <si>
    <t>Fortalecimiento de la red de distribucoion,  fuerza de ventas.( 3 eventos)</t>
  </si>
  <si>
    <t>Medir la satisfacción de nuestros clientes (distribuidor). ( dos veces al año)</t>
  </si>
  <si>
    <t xml:space="preserve">Ampliacion de nuestros canales de dstribucion
</t>
  </si>
  <si>
    <t xml:space="preserve">Elaborar e implementar  planes de control de juego ilegal </t>
  </si>
  <si>
    <t>Planes de fiscalizacion a las apuestas permanentes</t>
  </si>
  <si>
    <t>Ajuste al Plan de premios</t>
  </si>
  <si>
    <t xml:space="preserve">Realizar cuatro (4) Programas comerciales </t>
  </si>
  <si>
    <t>Realizar cuatro (4) activaciones comerciales por año.</t>
  </si>
  <si>
    <t xml:space="preserve"> Alianzas comerciales que jalonen la participacion de las ventas virtuales. ( 2 por año para un total de 8 en el cuatrienio)</t>
  </si>
  <si>
    <t xml:space="preserve">Fortalecer la Red de Distribuidores, loteros, taquilleros,  asesores, coordinadores y colocadores de la fuerza de ventas ( 3 eventos )
</t>
  </si>
  <si>
    <r>
      <t xml:space="preserve"> Medir la satisfacción de nuestros clientes (distribuidor dos veces al año) en los cuatros años llegara a un 60%.
</t>
    </r>
    <r>
      <rPr>
        <sz val="8"/>
        <color theme="1"/>
        <rFont val="Calibri"/>
        <family val="2"/>
      </rPr>
      <t>*</t>
    </r>
    <r>
      <rPr>
        <sz val="8"/>
        <color theme="1"/>
        <rFont val="Calibri"/>
        <family val="2"/>
        <scheme val="minor"/>
      </rPr>
      <t>Realizar la caracterizacion de nuestro grupo de valor o interes</t>
    </r>
  </si>
  <si>
    <t xml:space="preserve">Ampliacion de nuestros canales de distribucion ( 2)
</t>
  </si>
  <si>
    <t xml:space="preserve"> Elaborar e implementar planes de control de juego ilegal mediante la Mesas y Comités Interinstitucionales de Control de Juego ilegal
 </t>
  </si>
  <si>
    <t xml:space="preserve">Retomar  e implementar las estrategias que ayuden al control de juego ilegal. </t>
  </si>
  <si>
    <t xml:space="preserve">Realizar capacitaciones y/o sensibilizaciones
</t>
  </si>
  <si>
    <t>Incentivar y fortalecer el recambio de billetria por loteria santander. Cuatro por año</t>
  </si>
  <si>
    <t xml:space="preserve">Fortalecer la venta de lotería en el gran Santander
</t>
  </si>
  <si>
    <t xml:space="preserve">Prospección y Generación de valor al grupo de interés
</t>
  </si>
  <si>
    <t>Planes de seguimiento y auditoria  a las apuestas permanentes</t>
  </si>
  <si>
    <t xml:space="preserve">Evaluar el clima organizacional de la Lotería Santander
</t>
  </si>
  <si>
    <t xml:space="preserve">Elaboración y ejecución del plan Institucional de Capacitación, bienestar e incentivos de la lotería
</t>
  </si>
  <si>
    <t xml:space="preserve">Fortalecer  los componentes del sistema de gestión en seguridad, salud en el trabajo - SG-SST -
</t>
  </si>
  <si>
    <t xml:space="preserve">Realizar jornadas de Inducción y reinducción  a los funcionarios de la Lotería en sus competencias específicas
</t>
  </si>
  <si>
    <t xml:space="preserve">Implementar estrategias para el fortalecimiento de valores corporativos y sencibilizaciones  en valores institucionales dentro de los procesos de capacitación y plan de capacitaciones           
</t>
  </si>
  <si>
    <t xml:space="preserve">Fortalcer e implementar la politica de control interno disciplinario.           
</t>
  </si>
  <si>
    <t xml:space="preserve">Realizar el Estudio de Modernización de la Entidad
</t>
  </si>
  <si>
    <t>Elaborar y ejecutar el programa de modernización, desarrollo tecnológico de los sistemas de información de la Lotería.</t>
  </si>
  <si>
    <t xml:space="preserve">Elaborar e implementar un Plan Integral de administracion de los bienes inmuebles de la loteria santander.
</t>
  </si>
  <si>
    <t xml:space="preserve"> Elaboración del Plan Estratégico de Talento Humano de la Lotería.
 (Plan Institucional de capacitacion, bienestar e incnetivos, SGSST, clima organizacional enter otros)</t>
  </si>
  <si>
    <t xml:space="preserve">Adelantar gestiones administrativas y juridicas de las cuotas partes pensionales </t>
  </si>
  <si>
    <t xml:space="preserve">Elaborar y ejecutar el programa anual de mantenimiento de la infraestructura TICS
</t>
  </si>
  <si>
    <t xml:space="preserve">Desarrollar la herramienta para la construccion de PETI diseñada por el MINTIC.
.
</t>
  </si>
  <si>
    <t>Implementar las mejoras necesarias para garantizar una infraestructura de TI acorde a las necesidades de la entiad.</t>
  </si>
  <si>
    <t>Desarrollar ejercicio de arquitectura de TI basados en las guias diseñadas por el MINTIC.</t>
  </si>
  <si>
    <t>Evaluación y implementación de sistemas de información acorde a los procesos de la entidad</t>
  </si>
  <si>
    <t xml:space="preserve">Elaborar e implementar un Plan Integral de modernización y mantenimiento de sede admnistrativa.
</t>
  </si>
  <si>
    <t xml:space="preserve"> Adquisición de una planta eléctrica para el plan de contingencia de la sala de juegos de la Lotería
</t>
  </si>
  <si>
    <t>Promocionales especiales dirigidos a nuestros grupos de interes y/o valor</t>
  </si>
  <si>
    <t># De estrategias o acciones de fidelización realizadas
(4/4)*100</t>
  </si>
  <si>
    <r>
      <rPr>
        <sz val="8"/>
        <color theme="1"/>
        <rFont val="Wingdings"/>
        <charset val="2"/>
      </rPr>
      <t>ü</t>
    </r>
    <r>
      <rPr>
        <sz val="8"/>
        <color theme="1"/>
        <rFont val="Calibri"/>
        <family val="2"/>
        <charset val="2"/>
        <scheme val="minor"/>
      </rPr>
      <t xml:space="preserve">Fidelizacion de nuestros clientes en la   la compra  y recambio de  la Lotería, por nuestro producto.
</t>
    </r>
    <r>
      <rPr>
        <b/>
        <sz val="8"/>
        <color theme="1"/>
        <rFont val="Calibri"/>
        <family val="2"/>
        <scheme val="minor"/>
      </rPr>
      <t xml:space="preserve">Accion ejecutada:
</t>
    </r>
    <r>
      <rPr>
        <sz val="8"/>
        <color theme="1"/>
        <rFont val="Calibri"/>
        <family val="2"/>
        <scheme val="minor"/>
      </rPr>
      <t xml:space="preserve">*Una campaña de Sensibilizacion con la fuerza de ventas el recambio por loteria santander en el area metropolitana.
*En Television canal TRO, en redes sociales como facebook, instagram ,twiter y en radio se ha hecho enfasis en que el recambio se haga por Loteria Santander.
</t>
    </r>
    <r>
      <rPr>
        <sz val="8"/>
        <color theme="1"/>
        <rFont val="Calibri"/>
        <family val="2"/>
      </rPr>
      <t>*</t>
    </r>
    <r>
      <rPr>
        <sz val="8"/>
        <color theme="1"/>
        <rFont val="Calibri"/>
        <family val="2"/>
        <scheme val="minor"/>
      </rPr>
      <t xml:space="preserve">Durante nuestros 5 sorteos del mes de diciembre se hicieron promocionales para los compradores y los loteros, Raspe y gane en todos los billetes.
</t>
    </r>
    <r>
      <rPr>
        <sz val="8"/>
        <color theme="1"/>
        <rFont val="Calibri"/>
        <family val="2"/>
      </rPr>
      <t>*</t>
    </r>
    <r>
      <rPr>
        <sz val="8"/>
        <color theme="1"/>
        <rFont val="Calibri"/>
        <family val="2"/>
        <scheme val="minor"/>
      </rPr>
      <t>En nuestra billeteria y la transmision de los sorteos hacemos referencia al juego limpio y legal</t>
    </r>
  </si>
  <si>
    <t># de capacitaciones  realizadas
2 campañas de sensibilizacion</t>
  </si>
  <si>
    <t># de jornadas realizadas  
(4/4)*100</t>
  </si>
  <si>
    <t xml:space="preserve"> # de actividades realizadas
(2/2)*100</t>
  </si>
  <si>
    <r>
      <rPr>
        <sz val="8"/>
        <color theme="1"/>
        <rFont val="Wingdings"/>
        <charset val="2"/>
      </rPr>
      <t>ü</t>
    </r>
    <r>
      <rPr>
        <sz val="8"/>
        <color theme="1"/>
        <rFont val="Calibri"/>
        <family val="2"/>
        <charset val="2"/>
        <scheme val="minor"/>
      </rPr>
      <t xml:space="preserve">Plan de administracion, custodia, manejo y cuidado de los bienes inmuebles del la Loteria Santander </t>
    </r>
  </si>
  <si>
    <t xml:space="preserve"> #. De ajustes al plan de premios
(1/1)*100= 100</t>
  </si>
  <si>
    <r>
      <rPr>
        <sz val="8"/>
        <color theme="1"/>
        <rFont val="Wingdings"/>
        <charset val="2"/>
      </rPr>
      <t>ü</t>
    </r>
    <r>
      <rPr>
        <sz val="8"/>
        <color theme="1"/>
        <rFont val="Calibri"/>
        <family val="2"/>
        <scheme val="minor"/>
      </rPr>
      <t xml:space="preserve">Modernizacion Institucional - revision y ajuste de cargas laborales- y - Modernizacion de bines inmuebles 
</t>
    </r>
    <r>
      <rPr>
        <b/>
        <sz val="8"/>
        <color theme="1"/>
        <rFont val="Calibri"/>
        <family val="2"/>
        <scheme val="minor"/>
      </rPr>
      <t xml:space="preserve">Accion ejecutada:
</t>
    </r>
    <r>
      <rPr>
        <b/>
        <sz val="8"/>
        <color theme="1"/>
        <rFont val="Calibri"/>
        <family val="2"/>
      </rPr>
      <t>▪</t>
    </r>
    <r>
      <rPr>
        <sz val="8"/>
        <color theme="1"/>
        <rFont val="Calibri"/>
        <family val="2"/>
        <scheme val="minor"/>
      </rPr>
      <t xml:space="preserve">Elaboracion de la ruta a seguir y cronograma
</t>
    </r>
    <r>
      <rPr>
        <sz val="8"/>
        <color theme="1"/>
        <rFont val="Calibri"/>
        <family val="2"/>
      </rPr>
      <t>▪</t>
    </r>
    <r>
      <rPr>
        <sz val="8"/>
        <color theme="1"/>
        <rFont val="Calibri"/>
        <family val="2"/>
        <scheme val="minor"/>
      </rPr>
      <t xml:space="preserve">Autorizacion de la junta directiva
</t>
    </r>
    <r>
      <rPr>
        <sz val="8"/>
        <color theme="1"/>
        <rFont val="Calibri"/>
        <family val="2"/>
      </rPr>
      <t>▪</t>
    </r>
    <r>
      <rPr>
        <sz val="8"/>
        <color theme="1"/>
        <rFont val="Calibri"/>
        <family val="2"/>
        <scheme val="minor"/>
      </rPr>
      <t xml:space="preserve">Apertura de venta un bien improductivo 
</t>
    </r>
    <r>
      <rPr>
        <sz val="8"/>
        <color theme="1"/>
        <rFont val="Wingdings"/>
        <charset val="2"/>
      </rPr>
      <t>ü</t>
    </r>
    <r>
      <rPr>
        <sz val="8"/>
        <color theme="1"/>
        <rFont val="Calibri"/>
        <family val="2"/>
        <scheme val="minor"/>
      </rPr>
      <t xml:space="preserve">Mejoramiento de la plataforma tecnologica  y equipos.
</t>
    </r>
    <r>
      <rPr>
        <b/>
        <sz val="8"/>
        <color theme="1"/>
        <rFont val="Calibri"/>
        <family val="2"/>
        <scheme val="minor"/>
      </rPr>
      <t>Accion ejecutada:</t>
    </r>
    <r>
      <rPr>
        <sz val="8"/>
        <color theme="1"/>
        <rFont val="Calibri"/>
        <family val="2"/>
        <scheme val="minor"/>
      </rPr>
      <t xml:space="preserve">
</t>
    </r>
    <r>
      <rPr>
        <sz val="8"/>
        <color theme="1"/>
        <rFont val="Calibri"/>
        <family val="2"/>
      </rPr>
      <t>▪</t>
    </r>
    <r>
      <rPr>
        <sz val="8"/>
        <color theme="1"/>
        <rFont val="Calibri"/>
        <family val="2"/>
        <scheme val="minor"/>
      </rPr>
      <t xml:space="preserve">Fichas de inversion en programa de modernizacion tecnologica
</t>
    </r>
    <r>
      <rPr>
        <sz val="8"/>
        <color theme="1"/>
        <rFont val="Wingdings"/>
        <charset val="2"/>
      </rPr>
      <t>ü</t>
    </r>
    <r>
      <rPr>
        <sz val="8"/>
        <color theme="1"/>
        <rFont val="Calibri"/>
        <family val="2"/>
        <scheme val="minor"/>
      </rPr>
      <t xml:space="preserve">Implemetnacion Sistema de Gestion Documental
</t>
    </r>
    <r>
      <rPr>
        <b/>
        <sz val="8"/>
        <color theme="1"/>
        <rFont val="Calibri"/>
        <family val="2"/>
        <scheme val="minor"/>
      </rPr>
      <t xml:space="preserve">Accion ejecutada:
</t>
    </r>
    <r>
      <rPr>
        <sz val="8"/>
        <color theme="1"/>
        <rFont val="Calibri"/>
        <family val="2"/>
        <scheme val="minor"/>
      </rPr>
      <t>Radicaron las TRD en el archivo departamental para su aval y se incluye en el proceso de modernizacion tecnologica el software</t>
    </r>
  </si>
  <si>
    <t>No. Actividades adelantadas para la apertura del proceso precontractual y contractual de mordenizacion institucional
(5/5)</t>
  </si>
  <si>
    <r>
      <rPr>
        <sz val="8"/>
        <color theme="1"/>
        <rFont val="Wingdings"/>
        <charset val="2"/>
      </rPr>
      <t>ü</t>
    </r>
    <r>
      <rPr>
        <sz val="8"/>
        <color theme="1"/>
        <rFont val="Calibri"/>
        <family val="2"/>
        <charset val="2"/>
        <scheme val="minor"/>
      </rPr>
      <t xml:space="preserve">Modernización, desarrollo tecnológico de los sistemas de información de la Lotería.
</t>
    </r>
    <r>
      <rPr>
        <b/>
        <sz val="8"/>
        <color theme="1"/>
        <rFont val="Calibri"/>
        <family val="2"/>
        <scheme val="minor"/>
      </rPr>
      <t>Accion ejecutada:</t>
    </r>
    <r>
      <rPr>
        <sz val="8"/>
        <color theme="1"/>
        <rFont val="Calibri"/>
        <family val="2"/>
        <charset val="2"/>
        <scheme val="minor"/>
      </rPr>
      <t xml:space="preserve">
Fichas de inversion en programa de modernizacion tecnologica</t>
    </r>
  </si>
  <si>
    <t xml:space="preserve"> # Planes estrategicos elaborados 
(8/8)*100</t>
  </si>
  <si>
    <t xml:space="preserve"> # de evaluaciones con enfoque específico a clima laboral
(1/1)
</t>
  </si>
  <si>
    <t># de Planes de control de juego ilegal implementados
(1/1)</t>
  </si>
  <si>
    <t xml:space="preserve"># de alianzas comerciales realizadas
(1/2)
</t>
  </si>
  <si>
    <r>
      <rPr>
        <sz val="8"/>
        <color theme="1"/>
        <rFont val="Wingdings"/>
        <charset val="2"/>
      </rPr>
      <t>ü</t>
    </r>
    <r>
      <rPr>
        <sz val="8"/>
        <color theme="1"/>
        <rFont val="Calibri"/>
        <family val="2"/>
        <charset val="2"/>
        <scheme val="minor"/>
      </rPr>
      <t xml:space="preserve">Buscar de forma organizada y sistemática posibles clientes, también llamados prospectos.
</t>
    </r>
    <r>
      <rPr>
        <b/>
        <sz val="8"/>
        <color theme="1"/>
        <rFont val="Calibri"/>
        <family val="2"/>
        <scheme val="minor"/>
      </rPr>
      <t xml:space="preserve">Accion ejecutada:
</t>
    </r>
    <r>
      <rPr>
        <sz val="8"/>
        <color theme="1"/>
        <rFont val="Calibri"/>
        <family val="2"/>
        <scheme val="minor"/>
      </rPr>
      <t xml:space="preserve">Realizo un contrato para la realizacion de un estudio de prospectos , de riesgo y financierooriginando una  redistribucion del plan de permios </t>
    </r>
  </si>
  <si>
    <t># de Actividades ejecutadas / # Actividades planificadas
(1/1)</t>
  </si>
  <si>
    <t>3. Actualizar y ajustar los manuales cartera y el Distribuidor de Lotería(2020)</t>
  </si>
  <si>
    <r>
      <rPr>
        <sz val="8"/>
        <color theme="1"/>
        <rFont val="Wingdings"/>
        <charset val="2"/>
      </rPr>
      <t>ü</t>
    </r>
    <r>
      <rPr>
        <sz val="8"/>
        <color theme="1"/>
        <rFont val="Calibri"/>
        <family val="2"/>
        <scheme val="minor"/>
      </rPr>
      <t xml:space="preserve">Analisis y actualizacion de los manuales de cartera  y el distribuidor(2020)
</t>
    </r>
    <r>
      <rPr>
        <b/>
        <sz val="8"/>
        <color theme="1"/>
        <rFont val="Calibri"/>
        <family val="2"/>
        <scheme val="minor"/>
      </rPr>
      <t xml:space="preserve">Accion ejecutada:
</t>
    </r>
    <r>
      <rPr>
        <sz val="8"/>
        <color theme="1"/>
        <rFont val="Calibri"/>
        <family val="2"/>
        <scheme val="minor"/>
      </rPr>
      <t xml:space="preserve">Se realizo u ajuste  al manual del distribuidor según Resolución 168 del 25 de Junio de 2020. 
</t>
    </r>
  </si>
  <si>
    <t># de manuales actualizados y adoptados
(1/1)</t>
  </si>
  <si>
    <r>
      <t xml:space="preserve">(Total de ventas ejecutadas /Valor de ventas vigencia proyectadas)*100
</t>
    </r>
    <r>
      <rPr>
        <sz val="7"/>
        <color theme="1"/>
        <rFont val="Calibri"/>
        <family val="2"/>
        <scheme val="minor"/>
      </rPr>
      <t xml:space="preserve">19.084.575.000/12.893.000.000 *100=148%  </t>
    </r>
    <r>
      <rPr>
        <sz val="8"/>
        <color theme="1"/>
        <rFont val="Calibri"/>
        <family val="2"/>
        <scheme val="minor"/>
      </rPr>
      <t xml:space="preserve">
</t>
    </r>
  </si>
  <si>
    <t>26,7% de ampliacion de nuestros canales de distribucion con respecto al 2019</t>
  </si>
  <si>
    <r>
      <rPr>
        <sz val="8"/>
        <color theme="1"/>
        <rFont val="Wingdings"/>
        <charset val="2"/>
      </rPr>
      <t>ü</t>
    </r>
    <r>
      <rPr>
        <sz val="8"/>
        <color theme="1"/>
        <rFont val="Calibri"/>
        <family val="2"/>
        <scheme val="minor"/>
      </rPr>
      <t xml:space="preserve">Incrementar en 4% las ventas de loteria dentro y fuera del departamento.
</t>
    </r>
    <r>
      <rPr>
        <sz val="8"/>
        <color theme="1"/>
        <rFont val="Calibri"/>
        <family val="2"/>
        <scheme val="minor"/>
      </rPr>
      <t xml:space="preserve">
</t>
    </r>
    <r>
      <rPr>
        <sz val="8"/>
        <color theme="1"/>
        <rFont val="Wingdings"/>
        <charset val="2"/>
      </rPr>
      <t>ü</t>
    </r>
    <r>
      <rPr>
        <sz val="8"/>
        <color theme="1"/>
        <rFont val="Calibri"/>
        <family val="2"/>
        <scheme val="minor"/>
      </rPr>
      <t xml:space="preserve">Incremetar en  la transferencia de recursos a la salud de los santandereanos y colombianos.
</t>
    </r>
    <r>
      <rPr>
        <sz val="8"/>
        <color theme="1"/>
        <rFont val="Calibri"/>
        <family val="2"/>
        <scheme val="minor"/>
      </rPr>
      <t xml:space="preserve">
Reactivacion  comercial en la fase de silamiento inteigente y selectivo ( Emergencia sanitaria)</t>
    </r>
  </si>
  <si>
    <t xml:space="preserve">
Realizo una (1) ajustes al plan de premios, una distribcuion  </t>
  </si>
  <si>
    <t xml:space="preserve">Planes promocionales </t>
  </si>
  <si>
    <r>
      <rPr>
        <sz val="8"/>
        <color theme="1"/>
        <rFont val="Wingdings"/>
        <charset val="2"/>
      </rPr>
      <t>ü</t>
    </r>
    <r>
      <rPr>
        <sz val="8"/>
        <color theme="1"/>
        <rFont val="Calibri"/>
        <family val="2"/>
        <charset val="2"/>
        <scheme val="minor"/>
      </rPr>
      <t xml:space="preserve">Posicionamiento y reconocimiento como una marca region.
</t>
    </r>
    <r>
      <rPr>
        <b/>
        <sz val="8"/>
        <color theme="1"/>
        <rFont val="Calibri"/>
        <family val="2"/>
        <scheme val="minor"/>
      </rPr>
      <t/>
    </r>
  </si>
  <si>
    <r>
      <rPr>
        <sz val="8"/>
        <color theme="1"/>
        <rFont val="Wingdings"/>
        <charset val="2"/>
      </rPr>
      <t>ü</t>
    </r>
    <r>
      <rPr>
        <sz val="8"/>
        <color theme="1"/>
        <rFont val="Calibri"/>
        <family val="2"/>
        <charset val="2"/>
        <scheme val="minor"/>
      </rPr>
      <t xml:space="preserve">Incrementar en 4% las ventas de loteria dentro y fuera del departamento.
</t>
    </r>
    <r>
      <rPr>
        <b/>
        <sz val="8"/>
        <color theme="1"/>
        <rFont val="Calibri"/>
        <family val="2"/>
        <scheme val="minor"/>
      </rPr>
      <t/>
    </r>
  </si>
  <si>
    <r>
      <rPr>
        <sz val="8"/>
        <color theme="1"/>
        <rFont val="Wingdings"/>
        <charset val="2"/>
      </rPr>
      <t>ü</t>
    </r>
    <r>
      <rPr>
        <sz val="8"/>
        <color theme="1"/>
        <rFont val="Calibri"/>
        <family val="2"/>
        <charset val="2"/>
        <scheme val="minor"/>
      </rPr>
      <t xml:space="preserve">Fortalecer y fidelizar nuestra fuerza de ventas logrando un incremento en nuestra ventas y el recambio de billetes por loteria santander.
</t>
    </r>
    <r>
      <rPr>
        <b/>
        <sz val="8"/>
        <color theme="1"/>
        <rFont val="Calibri"/>
        <family val="2"/>
        <scheme val="minor"/>
      </rPr>
      <t/>
    </r>
  </si>
  <si>
    <r>
      <t xml:space="preserve"> Medir la satisfacción de nuestros clientes (distribuidor). ( dos veces al año), 
</t>
    </r>
    <r>
      <rPr>
        <b/>
        <sz val="7"/>
        <color theme="1"/>
        <rFont val="Calibri"/>
        <family val="2"/>
      </rPr>
      <t/>
    </r>
  </si>
  <si>
    <r>
      <rPr>
        <sz val="8"/>
        <color theme="1"/>
        <rFont val="Wingdings"/>
        <charset val="2"/>
      </rPr>
      <t>ü</t>
    </r>
    <r>
      <rPr>
        <sz val="8"/>
        <color theme="1"/>
        <rFont val="Calibri"/>
        <family val="2"/>
        <charset val="2"/>
        <scheme val="minor"/>
      </rPr>
      <t xml:space="preserve">Incremento de las ventas de loteria dentro y fuera del departamento
</t>
    </r>
    <r>
      <rPr>
        <b/>
        <sz val="8"/>
        <color theme="1"/>
        <rFont val="Calibri"/>
        <family val="2"/>
        <scheme val="minor"/>
      </rPr>
      <t/>
    </r>
  </si>
  <si>
    <r>
      <rPr>
        <sz val="8"/>
        <color theme="1"/>
        <rFont val="Wingdings"/>
        <charset val="2"/>
      </rPr>
      <t>ü</t>
    </r>
    <r>
      <rPr>
        <sz val="8"/>
        <color theme="1"/>
        <rFont val="Calibri"/>
        <family val="2"/>
        <charset val="2"/>
      </rPr>
      <t>C</t>
    </r>
    <r>
      <rPr>
        <sz val="8"/>
        <color theme="1"/>
        <rFont val="Calibri"/>
        <family val="2"/>
        <charset val="2"/>
        <scheme val="minor"/>
      </rPr>
      <t xml:space="preserve">ombatir el juego ilegal que afecta las transferencia de recursos a la Salud.
</t>
    </r>
    <r>
      <rPr>
        <b/>
        <sz val="8"/>
        <color theme="1"/>
        <rFont val="Calibri"/>
        <family val="2"/>
        <scheme val="minor"/>
      </rPr>
      <t/>
    </r>
  </si>
  <si>
    <r>
      <rPr>
        <sz val="8"/>
        <color theme="1"/>
        <rFont val="Wingdings"/>
        <charset val="2"/>
      </rPr>
      <t>ü</t>
    </r>
    <r>
      <rPr>
        <sz val="8"/>
        <color theme="1"/>
        <rFont val="Calibri"/>
        <family val="2"/>
        <charset val="2"/>
        <scheme val="minor"/>
      </rPr>
      <t xml:space="preserve">Combatir el juego ilegal que afecta las transferencia de recursos a la Salud.
</t>
    </r>
    <r>
      <rPr>
        <b/>
        <sz val="8"/>
        <color theme="1"/>
        <rFont val="Calibri"/>
        <family val="2"/>
        <scheme val="minor"/>
      </rPr>
      <t/>
    </r>
  </si>
  <si>
    <r>
      <rPr>
        <sz val="8"/>
        <color theme="1"/>
        <rFont val="Wingdings"/>
        <charset val="2"/>
      </rPr>
      <t>ü</t>
    </r>
    <r>
      <rPr>
        <sz val="8"/>
        <color theme="1"/>
        <rFont val="Calibri"/>
        <family val="2"/>
        <scheme val="minor"/>
      </rPr>
      <t xml:space="preserve">Seguimiento y auditorias efectivas a las apuestas permanentes con el fin de mejorar los ingresos de recursos al sector salud
</t>
    </r>
    <r>
      <rPr>
        <b/>
        <sz val="8"/>
        <color theme="1"/>
        <rFont val="Calibri"/>
        <family val="2"/>
        <scheme val="minor"/>
      </rPr>
      <t/>
    </r>
  </si>
  <si>
    <r>
      <rPr>
        <sz val="8"/>
        <color theme="1"/>
        <rFont val="Wingdings"/>
        <charset val="2"/>
      </rPr>
      <t>ü</t>
    </r>
    <r>
      <rPr>
        <sz val="8"/>
        <color theme="1"/>
        <rFont val="Calibri"/>
        <family val="2"/>
        <scheme val="minor"/>
      </rPr>
      <t xml:space="preserve">Plan Estratégico de Talento Humano de la Lotería
</t>
    </r>
    <r>
      <rPr>
        <b/>
        <sz val="8"/>
        <color theme="1"/>
        <rFont val="Calibri"/>
        <family val="2"/>
        <scheme val="minor"/>
      </rPr>
      <t/>
    </r>
  </si>
  <si>
    <r>
      <rPr>
        <sz val="8"/>
        <color theme="1"/>
        <rFont val="Wingdings"/>
        <charset val="2"/>
      </rPr>
      <t>ü</t>
    </r>
    <r>
      <rPr>
        <sz val="8"/>
        <color theme="1"/>
        <rFont val="Calibri"/>
        <family val="2"/>
        <charset val="2"/>
        <scheme val="minor"/>
      </rPr>
      <t xml:space="preserve">Aumentar la efectividad del talento humano a traves de la innovacion y  particiapcion del los servidores publicos para generar unión en la fuerza de trabajo de la Lotería Santander
</t>
    </r>
    <r>
      <rPr>
        <b/>
        <sz val="8"/>
        <color theme="1"/>
        <rFont val="Calibri"/>
        <family val="2"/>
        <scheme val="minor"/>
      </rPr>
      <t/>
    </r>
  </si>
  <si>
    <r>
      <t xml:space="preserve">Prevencion y promocion del cuidado de la integridad delos tranbajadores
</t>
    </r>
    <r>
      <rPr>
        <b/>
        <sz val="8"/>
        <color theme="1"/>
        <rFont val="Calibri"/>
        <family val="2"/>
        <scheme val="minor"/>
      </rPr>
      <t/>
    </r>
  </si>
  <si>
    <r>
      <t xml:space="preserve">Induccion una actividad
Reinduccion Una Actividad
Capacitacion Una actividad
Capacitacion contratacion y manual distribuidor.
</t>
    </r>
    <r>
      <rPr>
        <b/>
        <sz val="8"/>
        <color theme="1"/>
        <rFont val="Calibri"/>
        <family val="2"/>
        <scheme val="minor"/>
      </rPr>
      <t/>
    </r>
  </si>
  <si>
    <r>
      <t xml:space="preserve">Fortalecimiento de los principios y valores de los servidores publicos compilados en le codigo de integrida de la entidad.
</t>
    </r>
    <r>
      <rPr>
        <b/>
        <sz val="8"/>
        <color theme="1"/>
        <rFont val="Calibri"/>
        <family val="2"/>
        <scheme val="minor"/>
      </rPr>
      <t/>
    </r>
  </si>
  <si>
    <r>
      <t xml:space="preserve">1. Realizar fichas tecnicas de las cuotas partes incobrables.
</t>
    </r>
    <r>
      <rPr>
        <sz val="8"/>
        <color theme="1"/>
        <rFont val="Calibri"/>
        <family val="2"/>
        <charset val="2"/>
        <scheme val="minor"/>
      </rPr>
      <t xml:space="preserve">
2. Realizara las fichas tecnicas de las cuotas partes cobrables y sus procedimiento juridico a seguir
</t>
    </r>
    <r>
      <rPr>
        <b/>
        <sz val="8"/>
        <color theme="1"/>
        <rFont val="Calibri"/>
        <family val="2"/>
        <scheme val="minor"/>
      </rPr>
      <t/>
    </r>
  </si>
  <si>
    <r>
      <rPr>
        <sz val="8"/>
        <color theme="1"/>
        <rFont val="Wingdings"/>
        <charset val="2"/>
      </rPr>
      <t>ü</t>
    </r>
    <r>
      <rPr>
        <sz val="8"/>
        <color theme="1"/>
        <rFont val="Calibri"/>
        <family val="2"/>
        <charset val="2"/>
        <scheme val="minor"/>
      </rPr>
      <t xml:space="preserve">Fortalecer los procesos de administración, mejora continua y dar un mayor soporte para el progreso de la Institución.
</t>
    </r>
    <r>
      <rPr>
        <b/>
        <sz val="8"/>
        <color theme="1"/>
        <rFont val="Calibri"/>
        <family val="2"/>
        <scheme val="minor"/>
      </rPr>
      <t/>
    </r>
  </si>
  <si>
    <r>
      <rPr>
        <sz val="8"/>
        <color theme="1"/>
        <rFont val="Wingdings"/>
        <charset val="2"/>
      </rPr>
      <t>ü</t>
    </r>
    <r>
      <rPr>
        <sz val="8"/>
        <color theme="1"/>
        <rFont val="Calibri"/>
        <family val="2"/>
        <charset val="2"/>
        <scheme val="minor"/>
      </rPr>
      <t xml:space="preserve">Mejorar el aprovechamiento de los inmuebles de la Lotería.
</t>
    </r>
    <r>
      <rPr>
        <b/>
        <sz val="8"/>
        <color theme="1"/>
        <rFont val="Calibri"/>
        <family val="2"/>
        <scheme val="minor"/>
      </rPr>
      <t/>
    </r>
  </si>
  <si>
    <r>
      <t xml:space="preserve">1. Elaboracion de un cronograma de informes que se deben rendir y a cuales entes de control.
</t>
    </r>
    <r>
      <rPr>
        <b/>
        <sz val="8"/>
        <color theme="1"/>
        <rFont val="Calibri"/>
        <family val="2"/>
        <scheme val="minor"/>
      </rPr>
      <t/>
    </r>
  </si>
  <si>
    <r>
      <rPr>
        <sz val="8"/>
        <rFont val="Wingdings"/>
        <charset val="2"/>
      </rPr>
      <t>ü</t>
    </r>
    <r>
      <rPr>
        <sz val="8"/>
        <rFont val="Calibri"/>
        <family val="2"/>
        <charset val="2"/>
        <scheme val="minor"/>
      </rPr>
      <t xml:space="preserve">Dar cumpliminto al 100%  a cada uno de los hallazgos durante el cuatrienio 2020-2023
</t>
    </r>
  </si>
  <si>
    <r>
      <t xml:space="preserve">1.  Realizar de fichas técnicas de distribuidores inactivos .
</t>
    </r>
    <r>
      <rPr>
        <sz val="8"/>
        <rFont val="Calibri"/>
        <family val="2"/>
        <scheme val="minor"/>
      </rPr>
      <t xml:space="preserve">
</t>
    </r>
    <r>
      <rPr>
        <sz val="8"/>
        <rFont val="Calibri"/>
        <family val="2"/>
        <charset val="2"/>
        <scheme val="minor"/>
      </rPr>
      <t xml:space="preserve">2. Informe de cartera y su tratamiento a seguir
</t>
    </r>
    <r>
      <rPr>
        <sz val="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</si>
</sst>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font>
      <sz val="11"/>
      <color theme="1"/>
      <name val="Calibri"/>
      <family val="2"/>
      <scheme val="minor"/>
    </font>
    <font>
      <sz val="8"/>
      <color theme="1"/>
      <name val="Calibri"/>
      <family val="2"/>
      <scheme val="minor"/>
    </font>
    <font>
      <sz val="10"/>
      <color theme="1"/>
      <name val="Arial"/>
      <family val="2"/>
    </font>
    <font>
      <b/>
      <sz val="14"/>
      <color theme="1"/>
      <name val="Arial"/>
      <family val="2"/>
    </font>
    <font>
      <b/>
      <sz val="16"/>
      <color theme="1"/>
      <name val="Arial"/>
      <family val="2"/>
    </font>
    <font>
      <b/>
      <sz val="7"/>
      <color theme="1"/>
      <name val="Calibri"/>
      <family val="2"/>
      <scheme val="minor"/>
    </font>
    <font>
      <b/>
      <sz val="10"/>
      <color theme="1"/>
      <name val="Arial"/>
      <family val="2"/>
    </font>
    <font>
      <b/>
      <sz val="12"/>
      <color theme="1"/>
      <name val="Arial"/>
      <family val="2"/>
    </font>
    <font>
      <b/>
      <sz val="9"/>
      <color theme="1"/>
      <name val="Arial"/>
      <family val="2"/>
    </font>
    <font>
      <sz val="8"/>
      <name val="Calibri"/>
      <family val="2"/>
      <charset val="2"/>
      <scheme val="minor"/>
    </font>
    <font>
      <sz val="8"/>
      <name val="Wingdings"/>
      <charset val="2"/>
    </font>
    <font>
      <sz val="8"/>
      <name val="Calibri"/>
      <family val="2"/>
      <scheme val="minor"/>
    </font>
    <font>
      <sz val="8"/>
      <color theme="1"/>
      <name val="Calibri"/>
      <family val="2"/>
      <charset val="2"/>
      <scheme val="minor"/>
    </font>
    <font>
      <sz val="8"/>
      <color theme="1"/>
      <name val="Wingdings"/>
      <charset val="2"/>
    </font>
    <font>
      <b/>
      <sz val="11"/>
      <color theme="1"/>
      <name val="Calibri"/>
      <family val="2"/>
      <scheme val="minor"/>
    </font>
    <font>
      <sz val="11"/>
      <color theme="0"/>
      <name val="Calibri"/>
      <family val="2"/>
      <scheme val="minor"/>
    </font>
    <font>
      <sz val="8"/>
      <color theme="0"/>
      <name val="Calibri"/>
      <family val="2"/>
      <scheme val="minor"/>
    </font>
    <font>
      <sz val="9"/>
      <color theme="1"/>
      <name val="Calibri"/>
      <family val="2"/>
      <scheme val="minor"/>
    </font>
    <font>
      <sz val="9"/>
      <color rgb="FF000000"/>
      <name val="Calibri"/>
      <family val="2"/>
      <scheme val="minor"/>
    </font>
    <font>
      <sz val="11"/>
      <color theme="1"/>
      <name val="Calibri"/>
      <family val="2"/>
      <scheme val="minor"/>
    </font>
    <font>
      <sz val="8"/>
      <color theme="1"/>
      <name val="AR ESSENCE"/>
    </font>
    <font>
      <sz val="8"/>
      <color theme="1"/>
      <name val="Calibri"/>
      <family val="2"/>
    </font>
    <font>
      <b/>
      <sz val="8"/>
      <name val="Calibri"/>
      <family val="2"/>
      <charset val="2"/>
      <scheme val="minor"/>
    </font>
    <font>
      <b/>
      <sz val="8"/>
      <name val="Calibri"/>
      <family val="2"/>
      <scheme val="minor"/>
    </font>
    <font>
      <sz val="8"/>
      <color theme="1"/>
      <name val="Calibri"/>
      <family val="2"/>
      <charset val="2"/>
    </font>
    <font>
      <sz val="8"/>
      <color rgb="FFFF0000"/>
      <name val="Calibri"/>
      <family val="2"/>
      <scheme val="minor"/>
    </font>
    <font>
      <sz val="9"/>
      <color indexed="81"/>
      <name val="Tahoma"/>
      <family val="2"/>
    </font>
    <font>
      <b/>
      <sz val="9"/>
      <color indexed="81"/>
      <name val="Tahoma"/>
      <family val="2"/>
    </font>
    <font>
      <sz val="11"/>
      <color theme="1"/>
      <name val="Calibri"/>
      <family val="2"/>
    </font>
    <font>
      <sz val="10"/>
      <color theme="1"/>
      <name val="Arial"/>
      <family val="2"/>
    </font>
    <font>
      <b/>
      <sz val="16"/>
      <color theme="1"/>
      <name val="Arial"/>
      <family val="2"/>
    </font>
    <font>
      <b/>
      <sz val="14"/>
      <color theme="1"/>
      <name val="Arial"/>
      <family val="2"/>
    </font>
    <font>
      <b/>
      <sz val="10"/>
      <color theme="1"/>
      <name val="Arial"/>
      <family val="2"/>
    </font>
    <font>
      <sz val="11"/>
      <name val="Arial"/>
      <family val="2"/>
    </font>
    <font>
      <b/>
      <sz val="7"/>
      <color theme="1"/>
      <name val="Calibri"/>
      <family val="2"/>
    </font>
    <font>
      <b/>
      <sz val="12"/>
      <color theme="1"/>
      <name val="Arial"/>
      <family val="2"/>
    </font>
    <font>
      <b/>
      <sz val="9"/>
      <color theme="1"/>
      <name val="Arial"/>
      <family val="2"/>
    </font>
    <font>
      <b/>
      <sz val="8"/>
      <color theme="1"/>
      <name val="Arial"/>
      <family val="2"/>
    </font>
    <font>
      <sz val="6"/>
      <color theme="1"/>
      <name val="Calibri"/>
      <family val="2"/>
    </font>
    <font>
      <sz val="7"/>
      <color theme="1"/>
      <name val="Calibri"/>
      <family val="2"/>
    </font>
    <font>
      <sz val="7"/>
      <color theme="1"/>
      <name val="Wingdings"/>
      <charset val="2"/>
    </font>
    <font>
      <sz val="9"/>
      <color theme="1"/>
      <name val="Calibri"/>
      <family val="2"/>
    </font>
    <font>
      <sz val="7"/>
      <color theme="1"/>
      <name val="Arial"/>
      <family val="2"/>
    </font>
    <font>
      <sz val="7"/>
      <name val="Arial"/>
      <family val="2"/>
    </font>
    <font>
      <sz val="7"/>
      <color rgb="FF000000"/>
      <name val="Calibri"/>
      <family val="2"/>
    </font>
    <font>
      <b/>
      <sz val="7"/>
      <color rgb="FF000000"/>
      <name val="Calibri"/>
      <family val="2"/>
    </font>
    <font>
      <sz val="8"/>
      <color theme="1"/>
      <name val="Calibri"/>
      <family val="2"/>
    </font>
    <font>
      <sz val="8"/>
      <name val="Calibri"/>
      <family val="2"/>
    </font>
    <font>
      <b/>
      <sz val="8"/>
      <color theme="1"/>
      <name val="Calibri"/>
      <family val="2"/>
      <scheme val="minor"/>
    </font>
    <font>
      <sz val="7"/>
      <color theme="1"/>
      <name val="Calibri"/>
      <family val="2"/>
    </font>
    <font>
      <sz val="9"/>
      <color theme="1"/>
      <name val="Calibri"/>
      <family val="2"/>
    </font>
    <font>
      <b/>
      <sz val="8"/>
      <color theme="1"/>
      <name val="Calibri"/>
      <family val="2"/>
    </font>
    <font>
      <sz val="7"/>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rgb="FFFFFF00"/>
        <bgColor indexed="64"/>
      </patternFill>
    </fill>
  </fills>
  <borders count="79">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auto="1"/>
      </right>
      <top style="thin">
        <color auto="1"/>
      </top>
      <bottom style="medium">
        <color indexed="64"/>
      </bottom>
      <diagonal/>
    </border>
    <border>
      <left style="thin">
        <color indexed="64"/>
      </left>
      <right/>
      <top/>
      <bottom/>
      <diagonal/>
    </border>
    <border>
      <left style="medium">
        <color indexed="64"/>
      </left>
      <right style="thin">
        <color indexed="64"/>
      </right>
      <top style="thin">
        <color auto="1"/>
      </top>
      <bottom style="thin">
        <color auto="1"/>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auto="1"/>
      </right>
      <top style="medium">
        <color indexed="64"/>
      </top>
      <bottom style="thin">
        <color indexed="64"/>
      </bottom>
      <diagonal/>
    </border>
    <border>
      <left style="medium">
        <color auto="1"/>
      </left>
      <right style="thin">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auto="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diagonal/>
    </border>
  </borders>
  <cellStyleXfs count="2">
    <xf numFmtId="0" fontId="0" fillId="0" borderId="0"/>
    <xf numFmtId="9" fontId="19" fillId="0" borderId="0" applyFont="0" applyFill="0" applyBorder="0" applyAlignment="0" applyProtection="0"/>
  </cellStyleXfs>
  <cellXfs count="296">
    <xf numFmtId="0" fontId="0" fillId="0" borderId="0" xfId="0"/>
    <xf numFmtId="0" fontId="3" fillId="0" borderId="1" xfId="0" applyFont="1" applyBorder="1" applyAlignment="1">
      <alignment vertical="center"/>
    </xf>
    <xf numFmtId="0" fontId="2" fillId="0" borderId="2" xfId="0" applyFont="1" applyBorder="1"/>
    <xf numFmtId="0" fontId="6" fillId="0" borderId="1" xfId="0" applyFont="1" applyBorder="1"/>
    <xf numFmtId="0" fontId="0" fillId="2" borderId="0" xfId="0" applyFill="1"/>
    <xf numFmtId="0" fontId="1" fillId="0" borderId="0" xfId="0" applyFont="1" applyAlignment="1">
      <alignment horizontal="center"/>
    </xf>
    <xf numFmtId="0" fontId="2" fillId="0" borderId="9" xfId="0" applyFont="1" applyBorder="1"/>
    <xf numFmtId="0" fontId="6" fillId="0" borderId="16" xfId="0" applyFont="1" applyBorder="1"/>
    <xf numFmtId="0" fontId="5" fillId="0" borderId="1" xfId="0" applyFont="1" applyBorder="1" applyAlignment="1">
      <alignment vertical="center"/>
    </xf>
    <xf numFmtId="0" fontId="6" fillId="2" borderId="2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12" fillId="2" borderId="25" xfId="0" applyFont="1" applyFill="1" applyBorder="1" applyAlignment="1">
      <alignment vertical="top" wrapText="1"/>
    </xf>
    <xf numFmtId="0" fontId="1" fillId="2" borderId="25" xfId="0" applyFont="1" applyFill="1" applyBorder="1" applyAlignment="1">
      <alignment vertical="center" wrapText="1"/>
    </xf>
    <xf numFmtId="0" fontId="1" fillId="2" borderId="25" xfId="0" applyFont="1" applyFill="1" applyBorder="1" applyAlignment="1">
      <alignment horizontal="center" vertical="top"/>
    </xf>
    <xf numFmtId="0" fontId="1" fillId="2" borderId="25" xfId="0" applyFont="1" applyFill="1" applyBorder="1" applyAlignment="1">
      <alignment vertical="top" wrapText="1"/>
    </xf>
    <xf numFmtId="0" fontId="1" fillId="2" borderId="5" xfId="0" applyFont="1" applyFill="1" applyBorder="1" applyAlignment="1">
      <alignment horizontal="center" vertical="top"/>
    </xf>
    <xf numFmtId="0" fontId="0" fillId="0" borderId="11" xfId="0" applyBorder="1"/>
    <xf numFmtId="0" fontId="1" fillId="2" borderId="32" xfId="0" applyFont="1" applyFill="1" applyBorder="1" applyAlignment="1">
      <alignment horizontal="center" vertical="top"/>
    </xf>
    <xf numFmtId="0" fontId="1" fillId="2" borderId="5" xfId="0" applyFont="1" applyFill="1" applyBorder="1" applyAlignment="1">
      <alignment horizontal="left" vertical="top" wrapText="1"/>
    </xf>
    <xf numFmtId="0" fontId="17" fillId="2" borderId="25" xfId="0" applyFont="1" applyFill="1" applyBorder="1" applyAlignment="1">
      <alignment vertical="top" wrapText="1"/>
    </xf>
    <xf numFmtId="0" fontId="17" fillId="0" borderId="25" xfId="0" applyFont="1" applyBorder="1" applyAlignment="1">
      <alignment vertical="top" wrapText="1"/>
    </xf>
    <xf numFmtId="0" fontId="15" fillId="2" borderId="0" xfId="0" applyFont="1" applyFill="1"/>
    <xf numFmtId="0" fontId="16" fillId="2" borderId="0" xfId="0" applyFont="1" applyFill="1" applyAlignment="1">
      <alignment horizontal="center"/>
    </xf>
    <xf numFmtId="0" fontId="17" fillId="2" borderId="35" xfId="0" applyFont="1" applyFill="1" applyBorder="1" applyAlignment="1">
      <alignment vertical="top" wrapText="1"/>
    </xf>
    <xf numFmtId="0" fontId="18" fillId="2" borderId="35" xfId="0" applyFont="1" applyFill="1" applyBorder="1" applyAlignment="1">
      <alignment vertical="top" wrapText="1"/>
    </xf>
    <xf numFmtId="0" fontId="0" fillId="0" borderId="15" xfId="0" applyBorder="1"/>
    <xf numFmtId="0" fontId="4" fillId="0" borderId="15" xfId="0" applyFont="1" applyBorder="1" applyAlignment="1">
      <alignment vertical="center"/>
    </xf>
    <xf numFmtId="0" fontId="0" fillId="0" borderId="13" xfId="0" applyBorder="1"/>
    <xf numFmtId="0" fontId="1" fillId="2" borderId="29" xfId="0" applyFont="1" applyFill="1" applyBorder="1" applyAlignment="1">
      <alignment vertical="center" textRotation="255" wrapText="1"/>
    </xf>
    <xf numFmtId="0" fontId="1" fillId="2" borderId="33"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5" xfId="0" applyFont="1" applyFill="1" applyBorder="1" applyAlignment="1">
      <alignment horizontal="left" vertical="top" wrapText="1"/>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textRotation="255" wrapText="1"/>
    </xf>
    <xf numFmtId="0" fontId="1" fillId="2" borderId="25" xfId="0" applyFont="1" applyFill="1" applyBorder="1" applyAlignment="1">
      <alignment horizontal="center" vertical="center" wrapText="1"/>
    </xf>
    <xf numFmtId="0" fontId="1" fillId="2" borderId="25" xfId="0" applyFont="1" applyFill="1" applyBorder="1" applyAlignment="1">
      <alignment horizontal="left" vertical="top" wrapText="1"/>
    </xf>
    <xf numFmtId="0" fontId="1" fillId="2" borderId="35" xfId="0" applyFont="1" applyFill="1" applyBorder="1" applyAlignment="1">
      <alignment vertical="top" wrapText="1"/>
    </xf>
    <xf numFmtId="0" fontId="12" fillId="2" borderId="25" xfId="0" applyFont="1" applyFill="1" applyBorder="1" applyAlignment="1">
      <alignment horizontal="left" vertical="top" wrapText="1"/>
    </xf>
    <xf numFmtId="0" fontId="1" fillId="2" borderId="35" xfId="0" applyFont="1" applyFill="1" applyBorder="1" applyAlignment="1">
      <alignment horizontal="left" vertical="top" wrapText="1"/>
    </xf>
    <xf numFmtId="0" fontId="11" fillId="2" borderId="25"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32" xfId="0" applyFont="1" applyFill="1" applyBorder="1" applyAlignment="1">
      <alignment vertical="center" wrapText="1"/>
    </xf>
    <xf numFmtId="0" fontId="1" fillId="2" borderId="32" xfId="0" applyFont="1" applyFill="1" applyBorder="1" applyAlignment="1">
      <alignment vertical="top" wrapText="1"/>
    </xf>
    <xf numFmtId="0" fontId="9" fillId="2" borderId="32" xfId="0" applyFont="1" applyFill="1" applyBorder="1" applyAlignment="1">
      <alignment vertical="top" wrapText="1"/>
    </xf>
    <xf numFmtId="0" fontId="1" fillId="2" borderId="32" xfId="0" applyFont="1" applyFill="1" applyBorder="1" applyAlignment="1">
      <alignment horizontal="left" vertical="top" wrapText="1"/>
    </xf>
    <xf numFmtId="0" fontId="9" fillId="2" borderId="25" xfId="0" applyFont="1" applyFill="1" applyBorder="1" applyAlignment="1">
      <alignment vertical="top" wrapText="1"/>
    </xf>
    <xf numFmtId="0" fontId="11" fillId="2" borderId="25" xfId="0" applyFont="1" applyFill="1" applyBorder="1" applyAlignment="1">
      <alignment vertical="top" wrapText="1"/>
    </xf>
    <xf numFmtId="0" fontId="22" fillId="2" borderId="25" xfId="0" applyFont="1" applyFill="1" applyBorder="1" applyAlignment="1">
      <alignment vertical="top" wrapText="1"/>
    </xf>
    <xf numFmtId="0" fontId="12" fillId="2" borderId="36" xfId="0" applyFont="1" applyFill="1" applyBorder="1" applyAlignment="1">
      <alignment vertical="top" wrapText="1"/>
    </xf>
    <xf numFmtId="0" fontId="12" fillId="2" borderId="25" xfId="0" applyFont="1" applyFill="1" applyBorder="1" applyAlignment="1">
      <alignment horizontal="left" vertical="center" wrapText="1"/>
    </xf>
    <xf numFmtId="0" fontId="1" fillId="0" borderId="25" xfId="0" applyFont="1" applyBorder="1" applyAlignment="1">
      <alignment vertical="top" wrapText="1"/>
    </xf>
    <xf numFmtId="0" fontId="12" fillId="0" borderId="25" xfId="0" applyFont="1" applyBorder="1" applyAlignment="1">
      <alignment vertical="top" wrapText="1"/>
    </xf>
    <xf numFmtId="0" fontId="1" fillId="0" borderId="25" xfId="0" applyFont="1" applyBorder="1" applyAlignment="1">
      <alignment horizontal="left" vertical="top" wrapText="1"/>
    </xf>
    <xf numFmtId="0" fontId="1" fillId="2" borderId="5" xfId="0" applyFont="1" applyFill="1" applyBorder="1" applyAlignment="1">
      <alignment vertical="top" wrapText="1"/>
    </xf>
    <xf numFmtId="0" fontId="12" fillId="2" borderId="3" xfId="0" applyFont="1" applyFill="1" applyBorder="1" applyAlignment="1">
      <alignment vertical="top" wrapText="1"/>
    </xf>
    <xf numFmtId="0" fontId="1" fillId="2" borderId="25" xfId="0" applyFont="1" applyFill="1" applyBorder="1" applyAlignment="1">
      <alignment horizontal="left" vertical="top" wrapText="1"/>
    </xf>
    <xf numFmtId="0" fontId="9" fillId="2" borderId="25" xfId="0" applyFont="1" applyFill="1" applyBorder="1" applyAlignment="1">
      <alignment horizontal="left" vertical="top" wrapText="1"/>
    </xf>
    <xf numFmtId="0" fontId="0" fillId="0" borderId="17" xfId="0" applyBorder="1"/>
    <xf numFmtId="0" fontId="1" fillId="2" borderId="36" xfId="0" applyFont="1" applyFill="1" applyBorder="1" applyAlignment="1">
      <alignment horizontal="center" vertical="top" wrapText="1"/>
    </xf>
    <xf numFmtId="0" fontId="1" fillId="2" borderId="22"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36" xfId="0" applyFont="1" applyFill="1" applyBorder="1" applyAlignment="1">
      <alignment vertical="top" wrapText="1"/>
    </xf>
    <xf numFmtId="0" fontId="1" fillId="2" borderId="20" xfId="0" applyFont="1" applyFill="1" applyBorder="1" applyAlignment="1">
      <alignment vertical="top" wrapText="1"/>
    </xf>
    <xf numFmtId="9" fontId="17" fillId="0" borderId="41" xfId="0" applyNumberFormat="1" applyFont="1" applyBorder="1" applyAlignment="1">
      <alignment horizontal="center" vertical="center"/>
    </xf>
    <xf numFmtId="9" fontId="17" fillId="0" borderId="26" xfId="1" applyFont="1" applyBorder="1" applyAlignment="1">
      <alignment horizontal="center" vertical="center"/>
    </xf>
    <xf numFmtId="9" fontId="17" fillId="0" borderId="26" xfId="0" applyNumberFormat="1" applyFont="1" applyBorder="1" applyAlignment="1">
      <alignment horizontal="center" vertical="center"/>
    </xf>
    <xf numFmtId="0" fontId="17" fillId="0" borderId="26" xfId="0" applyFont="1" applyBorder="1" applyAlignment="1">
      <alignment horizontal="center" vertical="center"/>
    </xf>
    <xf numFmtId="9" fontId="17" fillId="2" borderId="26" xfId="1" applyFont="1" applyFill="1" applyBorder="1" applyAlignment="1">
      <alignment horizontal="center" vertical="center"/>
    </xf>
    <xf numFmtId="9" fontId="17" fillId="2" borderId="26" xfId="0" applyNumberFormat="1" applyFont="1" applyFill="1" applyBorder="1" applyAlignment="1">
      <alignment horizontal="center" vertical="center"/>
    </xf>
    <xf numFmtId="0" fontId="17" fillId="2" borderId="26" xfId="0" applyFont="1" applyFill="1" applyBorder="1" applyAlignment="1">
      <alignment horizontal="center" vertical="center"/>
    </xf>
    <xf numFmtId="0" fontId="12" fillId="2" borderId="25" xfId="0" applyFont="1" applyFill="1" applyBorder="1" applyAlignment="1">
      <alignment horizontal="left" vertical="top" wrapText="1"/>
    </xf>
    <xf numFmtId="0" fontId="12" fillId="2" borderId="25" xfId="0" applyFont="1" applyFill="1" applyBorder="1" applyAlignment="1">
      <alignment horizontal="left" vertical="top" wrapText="1"/>
    </xf>
    <xf numFmtId="0" fontId="9" fillId="2" borderId="25" xfId="0" applyFont="1" applyFill="1" applyBorder="1" applyAlignment="1">
      <alignment horizontal="left" vertical="top" wrapText="1"/>
    </xf>
    <xf numFmtId="0" fontId="0" fillId="0" borderId="0" xfId="0" applyFont="1" applyAlignment="1"/>
    <xf numFmtId="0" fontId="28" fillId="0" borderId="0" xfId="0" applyFont="1"/>
    <xf numFmtId="0" fontId="29" fillId="0" borderId="43" xfId="0" applyFont="1" applyBorder="1"/>
    <xf numFmtId="0" fontId="29" fillId="0" borderId="44" xfId="0" applyFont="1" applyBorder="1"/>
    <xf numFmtId="0" fontId="29" fillId="0" borderId="45" xfId="0" applyFont="1" applyBorder="1"/>
    <xf numFmtId="0" fontId="28" fillId="0" borderId="46" xfId="0" applyFont="1" applyBorder="1"/>
    <xf numFmtId="0" fontId="29" fillId="0" borderId="46" xfId="0" applyFont="1" applyBorder="1"/>
    <xf numFmtId="0" fontId="29" fillId="0" borderId="0" xfId="0" applyFont="1"/>
    <xf numFmtId="0" fontId="29" fillId="0" borderId="47" xfId="0" applyFont="1" applyBorder="1"/>
    <xf numFmtId="0" fontId="30" fillId="0" borderId="46" xfId="0" applyFont="1" applyBorder="1" applyAlignment="1">
      <alignment vertical="center"/>
    </xf>
    <xf numFmtId="0" fontId="30" fillId="0" borderId="0" xfId="0" applyFont="1" applyAlignment="1">
      <alignment vertical="center"/>
    </xf>
    <xf numFmtId="0" fontId="31" fillId="0" borderId="46" xfId="0" applyFont="1" applyBorder="1" applyAlignment="1">
      <alignment vertical="center"/>
    </xf>
    <xf numFmtId="0" fontId="31" fillId="0" borderId="0" xfId="0" applyFont="1" applyAlignment="1">
      <alignment vertical="center"/>
    </xf>
    <xf numFmtId="0" fontId="32" fillId="0" borderId="48" xfId="0" applyFont="1" applyBorder="1"/>
    <xf numFmtId="0" fontId="32" fillId="0" borderId="49" xfId="0" applyFont="1" applyBorder="1"/>
    <xf numFmtId="0" fontId="32" fillId="0" borderId="50" xfId="0" applyFont="1" applyBorder="1"/>
    <xf numFmtId="0" fontId="31" fillId="0" borderId="49" xfId="0" applyFont="1" applyBorder="1" applyAlignment="1">
      <alignment vertical="center"/>
    </xf>
    <xf numFmtId="0" fontId="34" fillId="0" borderId="49" xfId="0" applyFont="1" applyBorder="1" applyAlignment="1">
      <alignment vertical="center"/>
    </xf>
    <xf numFmtId="0" fontId="28" fillId="0" borderId="49" xfId="0" applyFont="1" applyBorder="1"/>
    <xf numFmtId="0" fontId="28" fillId="0" borderId="50" xfId="0" applyFont="1" applyBorder="1"/>
    <xf numFmtId="0" fontId="32" fillId="3" borderId="59" xfId="0" applyFont="1" applyFill="1" applyBorder="1" applyAlignment="1">
      <alignment horizontal="center" vertical="center"/>
    </xf>
    <xf numFmtId="0" fontId="32" fillId="3" borderId="60" xfId="0" applyFont="1" applyFill="1" applyBorder="1" applyAlignment="1">
      <alignment horizontal="center" vertical="center"/>
    </xf>
    <xf numFmtId="0" fontId="32" fillId="3" borderId="66" xfId="0" applyFont="1" applyFill="1" applyBorder="1" applyAlignment="1">
      <alignment horizontal="center" vertical="center" wrapText="1"/>
    </xf>
    <xf numFmtId="0" fontId="32" fillId="3" borderId="67" xfId="0" applyFont="1" applyFill="1" applyBorder="1" applyAlignment="1">
      <alignment horizontal="center" vertical="center"/>
    </xf>
    <xf numFmtId="0" fontId="39" fillId="3" borderId="55" xfId="0" applyFont="1" applyFill="1" applyBorder="1" applyAlignment="1">
      <alignment vertical="top" wrapText="1"/>
    </xf>
    <xf numFmtId="0" fontId="39" fillId="3" borderId="70" xfId="0" applyFont="1" applyFill="1" applyBorder="1" applyAlignment="1">
      <alignment horizontal="left" vertical="top" wrapText="1"/>
    </xf>
    <xf numFmtId="0" fontId="39" fillId="3" borderId="60" xfId="0" applyFont="1" applyFill="1" applyBorder="1" applyAlignment="1">
      <alignment horizontal="center" vertical="top"/>
    </xf>
    <xf numFmtId="0" fontId="39" fillId="3" borderId="70" xfId="0" applyFont="1" applyFill="1" applyBorder="1" applyAlignment="1">
      <alignment vertical="top" wrapText="1"/>
    </xf>
    <xf numFmtId="9" fontId="34" fillId="3" borderId="70" xfId="0" applyNumberFormat="1" applyFont="1" applyFill="1" applyBorder="1" applyAlignment="1">
      <alignment horizontal="center" vertical="center" wrapText="1"/>
    </xf>
    <xf numFmtId="0" fontId="39" fillId="3" borderId="59" xfId="0" applyFont="1" applyFill="1" applyBorder="1" applyAlignment="1">
      <alignment vertical="top" wrapText="1"/>
    </xf>
    <xf numFmtId="0" fontId="39" fillId="3" borderId="70" xfId="0" applyFont="1" applyFill="1" applyBorder="1" applyAlignment="1">
      <alignment vertical="center" wrapText="1"/>
    </xf>
    <xf numFmtId="0" fontId="39" fillId="3" borderId="70" xfId="0" applyFont="1" applyFill="1" applyBorder="1" applyAlignment="1">
      <alignment horizontal="center" vertical="top"/>
    </xf>
    <xf numFmtId="0" fontId="39" fillId="3" borderId="70" xfId="0" applyFont="1" applyFill="1" applyBorder="1" applyAlignment="1">
      <alignment vertical="center"/>
    </xf>
    <xf numFmtId="0" fontId="41" fillId="3" borderId="71" xfId="0" applyFont="1" applyFill="1" applyBorder="1" applyAlignment="1">
      <alignment horizontal="left" vertical="center" wrapText="1"/>
    </xf>
    <xf numFmtId="0" fontId="34" fillId="3" borderId="70" xfId="0" applyFont="1" applyFill="1" applyBorder="1" applyAlignment="1">
      <alignment horizontal="center" vertical="center" wrapText="1"/>
    </xf>
    <xf numFmtId="0" fontId="39" fillId="3" borderId="71" xfId="0" applyFont="1" applyFill="1" applyBorder="1" applyAlignment="1">
      <alignment horizontal="left" vertical="center" wrapText="1"/>
    </xf>
    <xf numFmtId="0" fontId="42" fillId="3" borderId="70" xfId="0" applyFont="1" applyFill="1" applyBorder="1" applyAlignment="1">
      <alignment vertical="center" wrapText="1"/>
    </xf>
    <xf numFmtId="0" fontId="43" fillId="3" borderId="71" xfId="0" applyFont="1" applyFill="1" applyBorder="1" applyAlignment="1">
      <alignment horizontal="left" vertical="center" wrapText="1"/>
    </xf>
    <xf numFmtId="0" fontId="44" fillId="3" borderId="70" xfId="0" applyFont="1" applyFill="1" applyBorder="1" applyAlignment="1">
      <alignment vertical="top" wrapText="1"/>
    </xf>
    <xf numFmtId="9" fontId="34" fillId="3" borderId="70" xfId="0" applyNumberFormat="1" applyFont="1" applyFill="1" applyBorder="1" applyAlignment="1">
      <alignment horizontal="center" vertical="top"/>
    </xf>
    <xf numFmtId="0" fontId="39" fillId="3" borderId="71" xfId="0" applyFont="1" applyFill="1" applyBorder="1" applyAlignment="1">
      <alignment horizontal="left" vertical="top" wrapText="1"/>
    </xf>
    <xf numFmtId="0" fontId="28" fillId="3" borderId="0" xfId="0" applyFont="1" applyFill="1" applyBorder="1"/>
    <xf numFmtId="0" fontId="39" fillId="3" borderId="59" xfId="0" applyFont="1" applyFill="1" applyBorder="1" applyAlignment="1">
      <alignment horizontal="center" vertical="center" wrapText="1"/>
    </xf>
    <xf numFmtId="0" fontId="39" fillId="3" borderId="59" xfId="0" applyFont="1" applyFill="1" applyBorder="1" applyAlignment="1">
      <alignment horizontal="center" vertical="top" wrapText="1"/>
    </xf>
    <xf numFmtId="0" fontId="34" fillId="3" borderId="59" xfId="0" applyFont="1" applyFill="1" applyBorder="1" applyAlignment="1">
      <alignment horizontal="left" vertical="top" wrapText="1"/>
    </xf>
    <xf numFmtId="0" fontId="39" fillId="3" borderId="59" xfId="0" applyFont="1" applyFill="1" applyBorder="1" applyAlignment="1">
      <alignment horizontal="left" vertical="top" wrapText="1"/>
    </xf>
    <xf numFmtId="0" fontId="39" fillId="3" borderId="60" xfId="0" applyFont="1" applyFill="1" applyBorder="1" applyAlignment="1">
      <alignment horizontal="center" vertical="top" wrapText="1"/>
    </xf>
    <xf numFmtId="0" fontId="34" fillId="3" borderId="60" xfId="0" applyFont="1" applyFill="1" applyBorder="1" applyAlignment="1">
      <alignment horizontal="center" vertical="center" wrapText="1"/>
    </xf>
    <xf numFmtId="0" fontId="39" fillId="3" borderId="60" xfId="0" applyFont="1" applyFill="1" applyBorder="1" applyAlignment="1">
      <alignment vertical="top" wrapText="1"/>
    </xf>
    <xf numFmtId="0" fontId="28" fillId="0" borderId="70" xfId="0" applyFont="1" applyBorder="1"/>
    <xf numFmtId="0" fontId="39" fillId="0" borderId="70" xfId="0" applyFont="1" applyBorder="1" applyAlignment="1">
      <alignment vertical="top" wrapText="1"/>
    </xf>
    <xf numFmtId="0" fontId="39" fillId="3" borderId="75" xfId="0" applyFont="1" applyFill="1" applyBorder="1" applyAlignment="1">
      <alignment horizontal="center" vertical="center" wrapText="1"/>
    </xf>
    <xf numFmtId="0" fontId="39" fillId="3" borderId="75" xfId="0" applyFont="1" applyFill="1" applyBorder="1" applyAlignment="1">
      <alignment horizontal="left" vertical="top" wrapText="1"/>
    </xf>
    <xf numFmtId="0" fontId="39" fillId="3" borderId="75" xfId="0" applyFont="1" applyFill="1" applyBorder="1" applyAlignment="1">
      <alignment vertical="top" wrapText="1"/>
    </xf>
    <xf numFmtId="9" fontId="39" fillId="3" borderId="70" xfId="0" applyNumberFormat="1" applyFont="1" applyFill="1" applyBorder="1" applyAlignment="1">
      <alignment horizontal="center" vertical="top"/>
    </xf>
    <xf numFmtId="0" fontId="39" fillId="3" borderId="60" xfId="0" applyFont="1" applyFill="1" applyBorder="1" applyAlignment="1">
      <alignment horizontal="center" vertical="center" wrapText="1"/>
    </xf>
    <xf numFmtId="0" fontId="39" fillId="3" borderId="60" xfId="0" applyFont="1" applyFill="1" applyBorder="1" applyAlignment="1">
      <alignment horizontal="left" vertical="top" wrapText="1"/>
    </xf>
    <xf numFmtId="0" fontId="46" fillId="3" borderId="71" xfId="0" applyFont="1" applyFill="1" applyBorder="1" applyAlignment="1">
      <alignment horizontal="left" vertical="top" wrapText="1"/>
    </xf>
    <xf numFmtId="0" fontId="46" fillId="3" borderId="70" xfId="0" applyFont="1" applyFill="1" applyBorder="1" applyAlignment="1">
      <alignment vertical="top" wrapText="1"/>
    </xf>
    <xf numFmtId="0" fontId="38" fillId="3" borderId="77" xfId="0" applyFont="1" applyFill="1" applyBorder="1" applyAlignment="1">
      <alignment horizontal="center" vertical="center" textRotation="255" wrapText="1"/>
    </xf>
    <xf numFmtId="0" fontId="39" fillId="3" borderId="71" xfId="0" applyFont="1" applyFill="1" applyBorder="1" applyAlignment="1">
      <alignment vertical="top"/>
    </xf>
    <xf numFmtId="0" fontId="46" fillId="3" borderId="70" xfId="0" applyFont="1" applyFill="1" applyBorder="1" applyAlignment="1">
      <alignment horizontal="left" vertical="top" wrapText="1"/>
    </xf>
    <xf numFmtId="0" fontId="46" fillId="3" borderId="75" xfId="0" applyFont="1" applyFill="1" applyBorder="1" applyAlignment="1">
      <alignment horizontal="left" vertical="top" wrapText="1"/>
    </xf>
    <xf numFmtId="9" fontId="39" fillId="3" borderId="75" xfId="0" applyNumberFormat="1" applyFont="1" applyFill="1" applyBorder="1" applyAlignment="1">
      <alignment horizontal="center" vertical="top"/>
    </xf>
    <xf numFmtId="0" fontId="39" fillId="3" borderId="72" xfId="0" applyFont="1" applyFill="1" applyBorder="1" applyAlignment="1">
      <alignment vertical="top"/>
    </xf>
    <xf numFmtId="0" fontId="28" fillId="0" borderId="59" xfId="0" applyFont="1" applyBorder="1"/>
    <xf numFmtId="0" fontId="39" fillId="0" borderId="59" xfId="0" applyFont="1" applyBorder="1"/>
    <xf numFmtId="0" fontId="39" fillId="0" borderId="78" xfId="0" applyFont="1" applyBorder="1"/>
    <xf numFmtId="0" fontId="28" fillId="0" borderId="58" xfId="0" applyFont="1" applyBorder="1"/>
    <xf numFmtId="0" fontId="39" fillId="0" borderId="70" xfId="0" applyFont="1" applyBorder="1" applyAlignment="1">
      <alignment horizontal="left"/>
    </xf>
    <xf numFmtId="0" fontId="39" fillId="0" borderId="70" xfId="0" applyFont="1" applyBorder="1" applyAlignment="1">
      <alignment horizontal="left" vertical="top" wrapText="1"/>
    </xf>
    <xf numFmtId="0" fontId="46" fillId="0" borderId="59" xfId="0" applyFont="1" applyBorder="1"/>
    <xf numFmtId="0" fontId="46" fillId="0" borderId="78" xfId="0" applyFont="1" applyBorder="1"/>
    <xf numFmtId="0" fontId="46" fillId="0" borderId="58" xfId="0" applyFont="1" applyBorder="1"/>
    <xf numFmtId="0" fontId="46" fillId="0" borderId="59" xfId="0" applyFont="1" applyBorder="1" applyAlignment="1">
      <alignment wrapText="1"/>
    </xf>
    <xf numFmtId="0" fontId="39" fillId="0" borderId="70" xfId="0" applyFont="1" applyBorder="1" applyAlignment="1">
      <alignment horizontal="left" wrapText="1"/>
    </xf>
    <xf numFmtId="0" fontId="46" fillId="0" borderId="70" xfId="0" applyFont="1" applyBorder="1"/>
    <xf numFmtId="0" fontId="46" fillId="0" borderId="70" xfId="0" applyFont="1" applyBorder="1" applyAlignment="1">
      <alignment horizontal="center" wrapText="1"/>
    </xf>
    <xf numFmtId="0" fontId="28" fillId="0" borderId="60" xfId="0" applyFont="1" applyBorder="1"/>
    <xf numFmtId="0" fontId="28" fillId="0" borderId="60" xfId="0" applyFont="1" applyBorder="1" applyAlignment="1">
      <alignment horizontal="center"/>
    </xf>
    <xf numFmtId="0" fontId="28" fillId="0" borderId="70" xfId="0" applyFont="1" applyBorder="1" applyAlignment="1">
      <alignment horizontal="center"/>
    </xf>
    <xf numFmtId="0" fontId="46" fillId="0" borderId="0" xfId="0" applyFont="1" applyAlignment="1">
      <alignment horizontal="center"/>
    </xf>
    <xf numFmtId="0" fontId="46" fillId="0" borderId="0" xfId="0" applyFont="1"/>
    <xf numFmtId="0" fontId="28" fillId="0" borderId="0" xfId="0" applyFont="1" applyAlignment="1">
      <alignment horizontal="center"/>
    </xf>
    <xf numFmtId="164" fontId="17" fillId="2" borderId="26" xfId="1" applyNumberFormat="1" applyFont="1" applyFill="1" applyBorder="1" applyAlignment="1">
      <alignment horizontal="center" vertical="center"/>
    </xf>
    <xf numFmtId="0" fontId="49" fillId="3" borderId="70" xfId="0" applyFont="1" applyFill="1" applyBorder="1" applyAlignment="1">
      <alignment horizontal="left" vertical="top" wrapText="1"/>
    </xf>
    <xf numFmtId="0" fontId="49" fillId="3" borderId="71" xfId="0" applyFont="1" applyFill="1" applyBorder="1" applyAlignment="1">
      <alignment horizontal="left" vertical="center" wrapText="1"/>
    </xf>
    <xf numFmtId="0" fontId="49" fillId="3" borderId="70" xfId="0" applyFont="1" applyFill="1" applyBorder="1" applyAlignment="1">
      <alignment vertical="center"/>
    </xf>
    <xf numFmtId="0" fontId="49" fillId="3" borderId="71" xfId="0" applyFont="1" applyFill="1" applyBorder="1" applyAlignment="1">
      <alignment horizontal="left" vertical="top" wrapText="1"/>
    </xf>
    <xf numFmtId="0" fontId="33" fillId="0" borderId="59" xfId="0" applyFont="1" applyBorder="1" applyAlignment="1"/>
    <xf numFmtId="0" fontId="33" fillId="0" borderId="60" xfId="0" applyFont="1" applyBorder="1" applyAlignment="1"/>
    <xf numFmtId="0" fontId="33" fillId="0" borderId="58" xfId="0" applyFont="1" applyBorder="1"/>
    <xf numFmtId="0" fontId="34" fillId="3" borderId="59" xfId="0" applyFont="1" applyFill="1" applyBorder="1" applyAlignment="1">
      <alignment horizontal="center" vertical="center" wrapText="1"/>
    </xf>
    <xf numFmtId="9" fontId="0" fillId="2" borderId="35" xfId="0" applyNumberFormat="1" applyFill="1" applyBorder="1" applyAlignment="1">
      <alignment horizontal="center" vertical="center"/>
    </xf>
    <xf numFmtId="0" fontId="1" fillId="2" borderId="26" xfId="0" applyFont="1" applyFill="1" applyBorder="1" applyAlignment="1">
      <alignment vertical="top" wrapText="1"/>
    </xf>
    <xf numFmtId="0" fontId="0" fillId="4" borderId="35" xfId="0" applyFill="1" applyBorder="1" applyAlignment="1">
      <alignment horizontal="center" vertical="center"/>
    </xf>
    <xf numFmtId="0" fontId="1" fillId="2" borderId="26"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5" xfId="0" applyFont="1" applyFill="1" applyBorder="1" applyAlignment="1">
      <alignment vertical="top" wrapText="1"/>
    </xf>
    <xf numFmtId="0" fontId="49" fillId="3" borderId="70" xfId="0" applyFont="1" applyFill="1" applyBorder="1" applyAlignment="1">
      <alignment vertical="center" wrapText="1"/>
    </xf>
    <xf numFmtId="0" fontId="49" fillId="3" borderId="70" xfId="0" applyFont="1" applyFill="1" applyBorder="1" applyAlignment="1">
      <alignment vertical="top" wrapText="1"/>
    </xf>
    <xf numFmtId="0" fontId="49" fillId="0" borderId="70" xfId="0" applyFont="1" applyBorder="1" applyAlignment="1">
      <alignment vertical="top" wrapText="1"/>
    </xf>
    <xf numFmtId="0" fontId="50" fillId="0" borderId="70" xfId="0" applyFont="1" applyBorder="1" applyAlignment="1">
      <alignment horizontal="left" vertical="top" wrapText="1"/>
    </xf>
    <xf numFmtId="0" fontId="1" fillId="2" borderId="25" xfId="0" applyFont="1" applyFill="1" applyBorder="1" applyAlignment="1">
      <alignment horizontal="left" vertical="top" wrapText="1"/>
    </xf>
    <xf numFmtId="0" fontId="1" fillId="2" borderId="29" xfId="0" applyFont="1" applyFill="1" applyBorder="1" applyAlignment="1">
      <alignment horizontal="center" vertical="center" textRotation="255" wrapText="1"/>
    </xf>
    <xf numFmtId="0" fontId="1" fillId="2" borderId="25" xfId="0" applyFont="1" applyFill="1" applyBorder="1" applyAlignment="1">
      <alignment horizontal="center" vertical="top" wrapText="1"/>
    </xf>
    <xf numFmtId="0" fontId="1" fillId="2" borderId="29" xfId="0" applyFont="1" applyFill="1" applyBorder="1" applyAlignment="1">
      <alignment horizontal="center" vertical="center" textRotation="255" wrapText="1"/>
    </xf>
    <xf numFmtId="0" fontId="12" fillId="2" borderId="25" xfId="0" applyFont="1" applyFill="1" applyBorder="1" applyAlignment="1">
      <alignment horizontal="left" vertical="top" wrapText="1"/>
    </xf>
    <xf numFmtId="0" fontId="1" fillId="2" borderId="25" xfId="0" applyFont="1" applyFill="1" applyBorder="1" applyAlignment="1">
      <alignment horizontal="left" vertical="top" wrapText="1"/>
    </xf>
    <xf numFmtId="9" fontId="0" fillId="0" borderId="0" xfId="0" applyNumberFormat="1"/>
    <xf numFmtId="0" fontId="1" fillId="2" borderId="28" xfId="0" applyFont="1" applyFill="1" applyBorder="1" applyAlignment="1">
      <alignment horizontal="center" vertical="top"/>
    </xf>
    <xf numFmtId="9" fontId="0" fillId="0" borderId="0" xfId="1" applyFont="1"/>
    <xf numFmtId="0" fontId="1" fillId="2" borderId="34" xfId="0" applyFont="1" applyFill="1" applyBorder="1" applyAlignment="1">
      <alignment vertical="top"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2" fillId="2" borderId="25"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9" xfId="0" applyFont="1" applyFill="1" applyBorder="1" applyAlignment="1">
      <alignment horizontal="center" vertical="center" textRotation="255" wrapText="1"/>
    </xf>
    <xf numFmtId="0" fontId="9" fillId="2" borderId="36" xfId="0" applyFont="1" applyFill="1" applyBorder="1" applyAlignment="1">
      <alignment horizontal="left" vertical="top" wrapText="1"/>
    </xf>
    <xf numFmtId="0" fontId="9" fillId="2" borderId="20" xfId="0" applyFont="1" applyFill="1" applyBorder="1" applyAlignment="1">
      <alignment horizontal="left" vertical="top" wrapText="1"/>
    </xf>
    <xf numFmtId="0" fontId="1" fillId="2" borderId="23" xfId="0" applyFont="1" applyFill="1" applyBorder="1" applyAlignment="1">
      <alignment horizontal="center" vertical="center" textRotation="255" wrapText="1"/>
    </xf>
    <xf numFmtId="0" fontId="1" fillId="2" borderId="39" xfId="0" applyFont="1" applyFill="1" applyBorder="1" applyAlignment="1">
      <alignment horizontal="center" vertical="center" textRotation="255" wrapText="1"/>
    </xf>
    <xf numFmtId="0" fontId="1" fillId="2" borderId="40" xfId="0" applyFont="1" applyFill="1" applyBorder="1" applyAlignment="1">
      <alignment horizontal="center" vertical="center" textRotation="255"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6" fillId="2" borderId="9"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0" borderId="1" xfId="0" applyFont="1" applyBorder="1" applyAlignment="1">
      <alignment horizontal="left" vertical="center"/>
    </xf>
    <xf numFmtId="0" fontId="1" fillId="2" borderId="3"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4" fillId="0" borderId="14" xfId="0" applyFont="1" applyBorder="1" applyAlignment="1">
      <alignment horizontal="center"/>
    </xf>
    <xf numFmtId="0" fontId="4" fillId="0" borderId="0" xfId="0" applyFont="1" applyBorder="1" applyAlignment="1">
      <alignment horizontal="center"/>
    </xf>
    <xf numFmtId="0" fontId="7" fillId="2" borderId="10"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7" fillId="0" borderId="37" xfId="0" applyFont="1" applyBorder="1" applyAlignment="1">
      <alignment horizontal="center"/>
    </xf>
    <xf numFmtId="0" fontId="17" fillId="0" borderId="38" xfId="0" applyFont="1" applyBorder="1" applyAlignment="1">
      <alignment horizontal="center"/>
    </xf>
    <xf numFmtId="0" fontId="17" fillId="0" borderId="31" xfId="0" applyFont="1" applyBorder="1" applyAlignment="1">
      <alignment horizontal="center"/>
    </xf>
    <xf numFmtId="0" fontId="1" fillId="2" borderId="42" xfId="0" applyFont="1" applyFill="1" applyBorder="1" applyAlignment="1">
      <alignment horizontal="center" vertical="center" textRotation="255" wrapText="1"/>
    </xf>
    <xf numFmtId="0" fontId="1" fillId="2" borderId="36" xfId="0" applyFont="1" applyFill="1" applyBorder="1" applyAlignment="1">
      <alignment horizontal="left" vertical="top" wrapText="1"/>
    </xf>
    <xf numFmtId="0" fontId="1" fillId="2" borderId="36" xfId="0" applyFont="1" applyFill="1" applyBorder="1" applyAlignment="1">
      <alignment horizontal="center" vertical="top" wrapText="1"/>
    </xf>
    <xf numFmtId="0" fontId="1" fillId="2" borderId="20" xfId="0" applyFont="1" applyFill="1" applyBorder="1" applyAlignment="1">
      <alignment horizontal="center" vertical="top" wrapText="1"/>
    </xf>
    <xf numFmtId="0" fontId="9" fillId="2" borderId="25" xfId="0" applyFont="1" applyFill="1" applyBorder="1" applyAlignment="1">
      <alignment horizontal="left" vertical="top" wrapText="1"/>
    </xf>
    <xf numFmtId="0" fontId="12" fillId="2" borderId="25" xfId="0" applyFont="1" applyFill="1" applyBorder="1" applyAlignment="1">
      <alignment horizontal="left" vertical="top" wrapText="1"/>
    </xf>
    <xf numFmtId="0" fontId="9" fillId="2" borderId="36" xfId="0" applyFont="1" applyFill="1" applyBorder="1" applyAlignment="1">
      <alignment horizontal="center" vertical="top" wrapText="1"/>
    </xf>
    <xf numFmtId="0" fontId="9" fillId="2" borderId="20" xfId="0" applyFont="1" applyFill="1" applyBorder="1" applyAlignment="1">
      <alignment horizontal="center" vertical="top" wrapText="1"/>
    </xf>
    <xf numFmtId="0" fontId="1" fillId="2" borderId="3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7" fillId="0" borderId="16" xfId="0" applyFont="1" applyBorder="1" applyAlignment="1">
      <alignment horizontal="center"/>
    </xf>
    <xf numFmtId="0" fontId="17" fillId="0" borderId="1" xfId="0" applyFont="1" applyBorder="1" applyAlignment="1">
      <alignment horizontal="center"/>
    </xf>
    <xf numFmtId="0" fontId="17" fillId="0" borderId="17" xfId="0" applyFont="1" applyBorder="1" applyAlignment="1">
      <alignment horizont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6"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 fillId="2" borderId="25" xfId="0" applyFont="1" applyFill="1" applyBorder="1" applyAlignment="1">
      <alignment horizontal="center" vertical="top"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8" fillId="0" borderId="0" xfId="0" applyFont="1" applyAlignment="1">
      <alignment horizontal="center"/>
    </xf>
    <xf numFmtId="0" fontId="0" fillId="0" borderId="0" xfId="0" applyFont="1" applyAlignment="1"/>
    <xf numFmtId="0" fontId="39" fillId="3" borderId="75" xfId="0" applyFont="1" applyFill="1" applyBorder="1" applyAlignment="1">
      <alignment horizontal="center" vertical="top" wrapText="1"/>
    </xf>
    <xf numFmtId="0" fontId="33" fillId="0" borderId="59" xfId="0" applyFont="1" applyBorder="1"/>
    <xf numFmtId="0" fontId="33" fillId="0" borderId="60" xfId="0" applyFont="1" applyBorder="1"/>
    <xf numFmtId="0" fontId="39" fillId="3" borderId="75" xfId="0" applyFont="1" applyFill="1" applyBorder="1" applyAlignment="1">
      <alignment horizontal="left" vertical="top" wrapText="1"/>
    </xf>
    <xf numFmtId="0" fontId="39" fillId="3" borderId="75" xfId="0" applyFont="1" applyFill="1" applyBorder="1" applyAlignment="1">
      <alignment vertical="top" wrapText="1"/>
    </xf>
    <xf numFmtId="0" fontId="39" fillId="3" borderId="74" xfId="0" applyFont="1" applyFill="1" applyBorder="1" applyAlignment="1">
      <alignment horizontal="center" vertical="center" textRotation="255" wrapText="1"/>
    </xf>
    <xf numFmtId="0" fontId="33" fillId="0" borderId="76" xfId="0" applyFont="1" applyBorder="1"/>
    <xf numFmtId="0" fontId="50" fillId="3" borderId="72" xfId="0" applyFont="1" applyFill="1" applyBorder="1" applyAlignment="1">
      <alignment horizontal="left" vertical="top" wrapText="1"/>
    </xf>
    <xf numFmtId="0" fontId="33" fillId="0" borderId="73" xfId="0" applyFont="1" applyBorder="1" applyAlignment="1">
      <alignment horizontal="left"/>
    </xf>
    <xf numFmtId="0" fontId="38" fillId="3" borderId="74" xfId="0" applyFont="1" applyFill="1" applyBorder="1" applyAlignment="1">
      <alignment horizontal="center" vertical="center" textRotation="255" wrapText="1"/>
    </xf>
    <xf numFmtId="0" fontId="33" fillId="0" borderId="77" xfId="0" applyFont="1" applyBorder="1"/>
    <xf numFmtId="0" fontId="39" fillId="3" borderId="75" xfId="0" applyFont="1" applyFill="1" applyBorder="1" applyAlignment="1">
      <alignment horizontal="center" vertical="center" wrapText="1"/>
    </xf>
    <xf numFmtId="0" fontId="38" fillId="3" borderId="69" xfId="0" applyFont="1" applyFill="1" applyBorder="1" applyAlignment="1">
      <alignment horizontal="center" vertical="center" textRotation="255" wrapText="1"/>
    </xf>
    <xf numFmtId="0" fontId="33" fillId="0" borderId="58" xfId="0" applyFont="1" applyBorder="1"/>
    <xf numFmtId="0" fontId="39" fillId="3" borderId="55" xfId="0" applyFont="1" applyFill="1" applyBorder="1" applyAlignment="1">
      <alignment horizontal="center" vertical="center" wrapText="1"/>
    </xf>
    <xf numFmtId="0" fontId="39" fillId="3" borderId="55" xfId="0" applyFont="1" applyFill="1" applyBorder="1" applyAlignment="1">
      <alignment horizontal="center" vertical="top" wrapText="1"/>
    </xf>
    <xf numFmtId="0" fontId="39" fillId="3" borderId="55" xfId="0" applyFont="1" applyFill="1" applyBorder="1" applyAlignment="1">
      <alignment vertical="top" wrapText="1"/>
    </xf>
    <xf numFmtId="0" fontId="39" fillId="3" borderId="55" xfId="0" applyFont="1" applyFill="1" applyBorder="1" applyAlignment="1">
      <alignment horizontal="left" vertical="top" wrapText="1"/>
    </xf>
    <xf numFmtId="0" fontId="32" fillId="3" borderId="57" xfId="0" applyFont="1" applyFill="1" applyBorder="1" applyAlignment="1">
      <alignment horizontal="center" vertical="center" wrapText="1"/>
    </xf>
    <xf numFmtId="0" fontId="33" fillId="0" borderId="68" xfId="0" applyFont="1" applyBorder="1"/>
    <xf numFmtId="0" fontId="30" fillId="0" borderId="46" xfId="0" applyFont="1" applyBorder="1" applyAlignment="1">
      <alignment horizontal="center" vertical="center"/>
    </xf>
    <xf numFmtId="0" fontId="32" fillId="0" borderId="48" xfId="0" applyFont="1" applyBorder="1" applyAlignment="1">
      <alignment horizontal="left" vertical="center"/>
    </xf>
    <xf numFmtId="0" fontId="33" fillId="0" borderId="49" xfId="0" applyFont="1" applyBorder="1"/>
    <xf numFmtId="0" fontId="35" fillId="3" borderId="51" xfId="0" applyFont="1" applyFill="1" applyBorder="1" applyAlignment="1">
      <alignment horizontal="center" vertical="center"/>
    </xf>
    <xf numFmtId="0" fontId="33" fillId="0" borderId="52" xfId="0" applyFont="1" applyBorder="1"/>
    <xf numFmtId="0" fontId="33" fillId="0" borderId="53" xfId="0" applyFont="1" applyBorder="1"/>
    <xf numFmtId="0" fontId="32" fillId="3" borderId="54" xfId="0" applyFont="1" applyFill="1" applyBorder="1" applyAlignment="1">
      <alignment horizontal="center" vertical="center" wrapText="1"/>
    </xf>
    <xf numFmtId="0" fontId="33" fillId="0" borderId="61" xfId="0" applyFont="1" applyBorder="1"/>
    <xf numFmtId="0" fontId="32" fillId="3" borderId="55" xfId="0" applyFont="1" applyFill="1" applyBorder="1" applyAlignment="1">
      <alignment horizontal="center" vertical="center" wrapText="1"/>
    </xf>
    <xf numFmtId="0" fontId="33" fillId="0" borderId="62" xfId="0" applyFont="1" applyBorder="1"/>
    <xf numFmtId="0" fontId="36" fillId="3" borderId="55" xfId="0" applyFont="1" applyFill="1" applyBorder="1" applyAlignment="1">
      <alignment horizontal="center" vertical="center" wrapText="1"/>
    </xf>
    <xf numFmtId="0" fontId="32" fillId="3" borderId="56" xfId="0" applyFont="1" applyFill="1" applyBorder="1" applyAlignment="1">
      <alignment horizontal="center" vertical="center" wrapText="1"/>
    </xf>
    <xf numFmtId="0" fontId="33" fillId="0" borderId="63" xfId="0" applyFont="1" applyBorder="1"/>
    <xf numFmtId="0" fontId="33" fillId="0" borderId="64" xfId="0" applyFont="1" applyBorder="1"/>
    <xf numFmtId="0" fontId="32" fillId="3" borderId="58" xfId="0" applyFont="1" applyFill="1" applyBorder="1" applyAlignment="1">
      <alignment horizontal="center" vertical="center" wrapText="1"/>
    </xf>
    <xf numFmtId="0" fontId="33" fillId="0" borderId="65" xfId="0" applyFont="1" applyBorder="1"/>
    <xf numFmtId="0" fontId="32" fillId="3" borderId="48" xfId="0" applyFont="1" applyFill="1" applyBorder="1" applyAlignment="1">
      <alignment horizontal="center" vertical="center" wrapText="1"/>
    </xf>
    <xf numFmtId="0" fontId="33" fillId="0" borderId="50" xfId="0" applyFont="1" applyBorder="1"/>
    <xf numFmtId="0" fontId="36" fillId="3" borderId="48" xfId="0" applyFont="1" applyFill="1" applyBorder="1" applyAlignment="1">
      <alignment horizontal="center" vertical="center" wrapText="1"/>
    </xf>
    <xf numFmtId="0" fontId="32" fillId="3" borderId="57" xfId="0" applyFont="1" applyFill="1" applyBorder="1" applyAlignment="1">
      <alignment horizontal="center" vertical="center"/>
    </xf>
    <xf numFmtId="0" fontId="37" fillId="3" borderId="57" xfId="0" applyFont="1" applyFill="1" applyBorder="1" applyAlignment="1">
      <alignment horizontal="center" vertical="center" wrapText="1"/>
    </xf>
    <xf numFmtId="0" fontId="11" fillId="2" borderId="5" xfId="0" applyFont="1" applyFill="1" applyBorder="1" applyAlignment="1">
      <alignment horizontal="left" vertical="top" wrapText="1"/>
    </xf>
    <xf numFmtId="9" fontId="17" fillId="0" borderId="27" xfId="1" applyFont="1"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colors>
    <mruColors>
      <color rgb="FFFFFF66"/>
      <color rgb="FF339966"/>
      <color rgb="FF66FF99"/>
      <color rgb="FFEA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13</xdr:col>
      <xdr:colOff>314325</xdr:colOff>
      <xdr:row>3</xdr:row>
      <xdr:rowOff>114300</xdr:rowOff>
    </xdr:from>
    <xdr:to>
      <xdr:col>15</xdr:col>
      <xdr:colOff>38100</xdr:colOff>
      <xdr:row>5</xdr:row>
      <xdr:rowOff>219075</xdr:rowOff>
    </xdr:to>
    <xdr:pic>
      <xdr:nvPicPr>
        <xdr:cNvPr id="6" name="Imagen 5" descr="C:\Users\SUB-FINANCIERA\Downloads\logo 100-07.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695325"/>
          <a:ext cx="1371600" cy="619125"/>
        </a:xfrm>
        <a:prstGeom prst="rect">
          <a:avLst/>
        </a:prstGeom>
        <a:noFill/>
        <a:ln>
          <a:noFill/>
        </a:ln>
      </xdr:spPr>
    </xdr:pic>
    <xdr:clientData/>
  </xdr:twoCellAnchor>
  <xdr:twoCellAnchor editAs="oneCell">
    <xdr:from>
      <xdr:col>0</xdr:col>
      <xdr:colOff>66675</xdr:colOff>
      <xdr:row>3</xdr:row>
      <xdr:rowOff>47625</xdr:rowOff>
    </xdr:from>
    <xdr:to>
      <xdr:col>3</xdr:col>
      <xdr:colOff>176213</xdr:colOff>
      <xdr:row>6</xdr:row>
      <xdr:rowOff>61912</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4952" t="26979" r="12387" b="30605"/>
        <a:stretch>
          <a:fillRect/>
        </a:stretch>
      </xdr:blipFill>
      <xdr:spPr bwMode="auto">
        <a:xfrm>
          <a:off x="66675" y="628650"/>
          <a:ext cx="2128838" cy="757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219075</xdr:colOff>
      <xdr:row>2</xdr:row>
      <xdr:rowOff>104775</xdr:rowOff>
    </xdr:from>
    <xdr:ext cx="2524125" cy="790575"/>
    <xdr:pic>
      <xdr:nvPicPr>
        <xdr:cNvPr id="2" name="image1.jpg" descr="logo loteria santander 2016.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19075" y="485775"/>
          <a:ext cx="2524125" cy="7905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1"/>
  <sheetViews>
    <sheetView tabSelected="1" zoomScaleNormal="100" workbookViewId="0">
      <selection activeCell="P56" sqref="P56:P57"/>
    </sheetView>
  </sheetViews>
  <sheetFormatPr baseColWidth="10" defaultRowHeight="15"/>
  <cols>
    <col min="1" max="1" width="9.140625" customWidth="1"/>
    <col min="2" max="2" width="9.5703125" customWidth="1"/>
    <col min="3" max="3" width="11.5703125" customWidth="1"/>
    <col min="4" max="4" width="11" customWidth="1"/>
    <col min="5" max="5" width="9.7109375" customWidth="1"/>
    <col min="6" max="6" width="29.140625" customWidth="1"/>
    <col min="7" max="7" width="26.5703125" customWidth="1"/>
    <col min="8" max="8" width="30.140625" customWidth="1"/>
    <col min="9" max="9" width="3.5703125" customWidth="1"/>
    <col min="10" max="10" width="4" customWidth="1"/>
    <col min="11" max="11" width="4.7109375" customWidth="1"/>
    <col min="12" max="12" width="3.28515625" customWidth="1"/>
    <col min="13" max="13" width="3.85546875" customWidth="1"/>
    <col min="14" max="14" width="5" customWidth="1"/>
    <col min="15" max="15" width="19.7109375" customWidth="1"/>
    <col min="16" max="16" width="9.5703125" customWidth="1"/>
    <col min="19" max="19" width="11.42578125" customWidth="1"/>
  </cols>
  <sheetData>
    <row r="2" spans="1:17" ht="15.75" thickBot="1"/>
    <row r="3" spans="1:17">
      <c r="A3" s="6"/>
      <c r="B3" s="2"/>
      <c r="C3" s="2"/>
      <c r="D3" s="2"/>
      <c r="E3" s="2"/>
      <c r="F3" s="2"/>
      <c r="G3" s="2"/>
      <c r="H3" s="2"/>
      <c r="I3" s="2"/>
      <c r="J3" s="2"/>
      <c r="K3" s="2"/>
      <c r="L3" s="2"/>
      <c r="M3" s="2"/>
      <c r="N3" s="2"/>
      <c r="O3" s="2"/>
      <c r="P3" s="18"/>
    </row>
    <row r="4" spans="1:17" ht="20.25">
      <c r="A4" s="188" t="s">
        <v>147</v>
      </c>
      <c r="B4" s="189"/>
      <c r="C4" s="189"/>
      <c r="D4" s="189"/>
      <c r="E4" s="189"/>
      <c r="F4" s="189"/>
      <c r="G4" s="189"/>
      <c r="H4" s="189"/>
      <c r="I4" s="189"/>
      <c r="J4" s="189"/>
      <c r="K4" s="189"/>
      <c r="L4" s="189"/>
      <c r="M4" s="189"/>
      <c r="N4" s="189"/>
      <c r="O4" s="189"/>
      <c r="P4" s="190"/>
    </row>
    <row r="5" spans="1:17" ht="20.25">
      <c r="A5" s="188" t="s">
        <v>108</v>
      </c>
      <c r="B5" s="189"/>
      <c r="C5" s="189"/>
      <c r="D5" s="189"/>
      <c r="E5" s="189"/>
      <c r="F5" s="189"/>
      <c r="G5" s="189"/>
      <c r="H5" s="189"/>
      <c r="I5" s="189"/>
      <c r="J5" s="189"/>
      <c r="K5" s="189"/>
      <c r="L5" s="189"/>
      <c r="M5" s="189"/>
      <c r="N5" s="189"/>
      <c r="O5" s="189"/>
      <c r="P5" s="28"/>
    </row>
    <row r="6" spans="1:17" ht="18" customHeight="1">
      <c r="A6" s="209" t="s">
        <v>148</v>
      </c>
      <c r="B6" s="210"/>
      <c r="C6" s="210"/>
      <c r="D6" s="210"/>
      <c r="E6" s="210"/>
      <c r="F6" s="210"/>
      <c r="G6" s="210"/>
      <c r="H6" s="210"/>
      <c r="I6" s="210"/>
      <c r="J6" s="210"/>
      <c r="K6" s="210"/>
      <c r="L6" s="210"/>
      <c r="M6" s="210"/>
      <c r="N6" s="210"/>
      <c r="O6" s="210"/>
      <c r="P6" s="27"/>
    </row>
    <row r="7" spans="1:17" ht="18.75" customHeight="1" thickBot="1">
      <c r="A7" s="7"/>
      <c r="B7" s="3"/>
      <c r="C7" s="3"/>
      <c r="D7" s="3"/>
      <c r="E7" s="205"/>
      <c r="F7" s="205"/>
      <c r="G7" s="1"/>
      <c r="H7" s="1"/>
      <c r="I7" s="8"/>
      <c r="J7" s="8"/>
      <c r="K7" s="8"/>
      <c r="L7" s="8"/>
      <c r="M7" s="8"/>
      <c r="N7" s="8"/>
      <c r="O7" s="1"/>
      <c r="P7" s="59"/>
    </row>
    <row r="8" spans="1:17" ht="18.75" customHeight="1" thickBot="1">
      <c r="A8" s="203" t="s">
        <v>17</v>
      </c>
      <c r="B8" s="204"/>
      <c r="C8" s="204"/>
      <c r="D8" s="211"/>
      <c r="E8" s="203" t="s">
        <v>149</v>
      </c>
      <c r="F8" s="204"/>
      <c r="G8" s="204"/>
      <c r="H8" s="204"/>
      <c r="I8" s="204"/>
      <c r="J8" s="204"/>
      <c r="K8" s="204"/>
      <c r="L8" s="204"/>
      <c r="M8" s="204"/>
      <c r="N8" s="204"/>
      <c r="O8" s="204"/>
      <c r="P8" s="29"/>
    </row>
    <row r="9" spans="1:17" ht="27" customHeight="1" thickBot="1">
      <c r="A9" s="243" t="s">
        <v>11</v>
      </c>
      <c r="B9" s="245" t="s">
        <v>12</v>
      </c>
      <c r="C9" s="247" t="s">
        <v>13</v>
      </c>
      <c r="D9" s="249" t="s">
        <v>14</v>
      </c>
      <c r="E9" s="212" t="s">
        <v>16</v>
      </c>
      <c r="F9" s="214" t="s">
        <v>8</v>
      </c>
      <c r="G9" s="9" t="s">
        <v>20</v>
      </c>
      <c r="H9" s="10" t="s">
        <v>4</v>
      </c>
      <c r="I9" s="236" t="s">
        <v>6</v>
      </c>
      <c r="J9" s="237"/>
      <c r="K9" s="238"/>
      <c r="L9" s="239" t="s">
        <v>7</v>
      </c>
      <c r="M9" s="240"/>
      <c r="N9" s="241"/>
      <c r="O9" s="201" t="s">
        <v>0</v>
      </c>
      <c r="P9" s="199" t="s">
        <v>113</v>
      </c>
    </row>
    <row r="10" spans="1:17" ht="45" customHeight="1" thickBot="1">
      <c r="A10" s="244"/>
      <c r="B10" s="246"/>
      <c r="C10" s="248"/>
      <c r="D10" s="250"/>
      <c r="E10" s="213"/>
      <c r="F10" s="215"/>
      <c r="G10" s="11" t="s">
        <v>21</v>
      </c>
      <c r="H10" s="11" t="s">
        <v>5</v>
      </c>
      <c r="I10" s="12" t="s">
        <v>1</v>
      </c>
      <c r="J10" s="12" t="s">
        <v>2</v>
      </c>
      <c r="K10" s="12" t="s">
        <v>3</v>
      </c>
      <c r="L10" s="12" t="s">
        <v>1</v>
      </c>
      <c r="M10" s="12" t="s">
        <v>2</v>
      </c>
      <c r="N10" s="12" t="s">
        <v>3</v>
      </c>
      <c r="O10" s="202"/>
      <c r="P10" s="200"/>
    </row>
    <row r="11" spans="1:17" ht="126.75" customHeight="1">
      <c r="A11" s="196" t="s">
        <v>10</v>
      </c>
      <c r="B11" s="43" t="s">
        <v>23</v>
      </c>
      <c r="C11" s="44" t="s">
        <v>15</v>
      </c>
      <c r="D11" s="45" t="s">
        <v>121</v>
      </c>
      <c r="E11" s="44" t="s">
        <v>18</v>
      </c>
      <c r="F11" s="206" t="s">
        <v>22</v>
      </c>
      <c r="G11" s="46" t="s">
        <v>274</v>
      </c>
      <c r="H11" s="56" t="s">
        <v>296</v>
      </c>
      <c r="I11" s="19">
        <v>4</v>
      </c>
      <c r="J11" s="19">
        <v>2</v>
      </c>
      <c r="K11" s="19">
        <v>2020</v>
      </c>
      <c r="L11" s="19">
        <v>31</v>
      </c>
      <c r="M11" s="19">
        <v>12</v>
      </c>
      <c r="N11" s="19">
        <v>2020</v>
      </c>
      <c r="O11" s="187" t="s">
        <v>294</v>
      </c>
      <c r="P11" s="65">
        <v>1.48</v>
      </c>
      <c r="Q11" s="185"/>
    </row>
    <row r="12" spans="1:17" ht="65.25" customHeight="1">
      <c r="A12" s="197"/>
      <c r="B12" s="14"/>
      <c r="C12" s="16" t="s">
        <v>15</v>
      </c>
      <c r="D12" s="47" t="s">
        <v>138</v>
      </c>
      <c r="E12" s="16"/>
      <c r="F12" s="207"/>
      <c r="G12" s="14" t="s">
        <v>242</v>
      </c>
      <c r="H12" s="182" t="s">
        <v>297</v>
      </c>
      <c r="I12" s="15">
        <v>4</v>
      </c>
      <c r="J12" s="15">
        <v>2</v>
      </c>
      <c r="K12" s="15">
        <v>2020</v>
      </c>
      <c r="L12" s="15">
        <v>31</v>
      </c>
      <c r="M12" s="15">
        <v>12</v>
      </c>
      <c r="N12" s="15">
        <v>2020</v>
      </c>
      <c r="O12" s="25" t="s">
        <v>281</v>
      </c>
      <c r="P12" s="66">
        <v>1</v>
      </c>
    </row>
    <row r="13" spans="1:17" ht="85.5" customHeight="1">
      <c r="A13" s="198"/>
      <c r="B13" s="14"/>
      <c r="C13" s="16" t="s">
        <v>98</v>
      </c>
      <c r="D13" s="47" t="s">
        <v>122</v>
      </c>
      <c r="E13" s="16"/>
      <c r="F13" s="207"/>
      <c r="G13" s="14" t="s">
        <v>243</v>
      </c>
      <c r="H13" s="64" t="s">
        <v>298</v>
      </c>
      <c r="I13" s="15">
        <v>4</v>
      </c>
      <c r="J13" s="15">
        <v>2</v>
      </c>
      <c r="K13" s="15">
        <v>2020</v>
      </c>
      <c r="L13" s="15">
        <v>31</v>
      </c>
      <c r="M13" s="15">
        <v>12</v>
      </c>
      <c r="N13" s="15">
        <v>2020</v>
      </c>
      <c r="O13" s="25" t="s">
        <v>224</v>
      </c>
      <c r="P13" s="67">
        <v>2.5</v>
      </c>
    </row>
    <row r="14" spans="1:17" ht="85.5" customHeight="1">
      <c r="A14" s="30"/>
      <c r="B14" s="14"/>
      <c r="C14" s="16" t="s">
        <v>15</v>
      </c>
      <c r="D14" s="48" t="s">
        <v>123</v>
      </c>
      <c r="E14" s="16"/>
      <c r="F14" s="208"/>
      <c r="G14" s="33" t="s">
        <v>244</v>
      </c>
      <c r="H14" s="13" t="s">
        <v>299</v>
      </c>
      <c r="I14" s="15">
        <v>4</v>
      </c>
      <c r="J14" s="15">
        <v>2</v>
      </c>
      <c r="K14" s="15">
        <v>2020</v>
      </c>
      <c r="L14" s="15">
        <v>31</v>
      </c>
      <c r="M14" s="15">
        <v>12</v>
      </c>
      <c r="N14" s="15">
        <v>2020</v>
      </c>
      <c r="O14" s="25" t="s">
        <v>225</v>
      </c>
      <c r="P14" s="66">
        <f>5/4</f>
        <v>1.25</v>
      </c>
    </row>
    <row r="15" spans="1:17" ht="112.5" customHeight="1">
      <c r="A15" s="30"/>
      <c r="B15" s="14"/>
      <c r="C15" s="16" t="s">
        <v>15</v>
      </c>
      <c r="D15" s="47" t="s">
        <v>139</v>
      </c>
      <c r="E15" s="16"/>
      <c r="F15" s="16" t="s">
        <v>22</v>
      </c>
      <c r="G15" s="57" t="s">
        <v>235</v>
      </c>
      <c r="H15" s="13" t="s">
        <v>300</v>
      </c>
      <c r="I15" s="15">
        <v>4</v>
      </c>
      <c r="J15" s="15">
        <v>2</v>
      </c>
      <c r="K15" s="15">
        <v>2020</v>
      </c>
      <c r="L15" s="15">
        <v>31</v>
      </c>
      <c r="M15" s="15">
        <v>12</v>
      </c>
      <c r="N15" s="15">
        <v>2020</v>
      </c>
      <c r="O15" s="25" t="s">
        <v>27</v>
      </c>
      <c r="P15" s="68">
        <v>0</v>
      </c>
    </row>
    <row r="16" spans="1:17" ht="140.25" customHeight="1">
      <c r="A16" s="30"/>
      <c r="B16" s="14"/>
      <c r="C16" s="16" t="s">
        <v>15</v>
      </c>
      <c r="D16" s="47" t="s">
        <v>139</v>
      </c>
      <c r="E16" s="16"/>
      <c r="F16" s="16" t="s">
        <v>22</v>
      </c>
      <c r="G16" s="33" t="s">
        <v>245</v>
      </c>
      <c r="H16" s="13" t="s">
        <v>300</v>
      </c>
      <c r="I16" s="15">
        <v>4</v>
      </c>
      <c r="J16" s="15">
        <v>2</v>
      </c>
      <c r="K16" s="15">
        <v>2020</v>
      </c>
      <c r="L16" s="15">
        <v>31</v>
      </c>
      <c r="M16" s="15">
        <v>12</v>
      </c>
      <c r="N16" s="15">
        <v>2020</v>
      </c>
      <c r="O16" s="25" t="s">
        <v>288</v>
      </c>
      <c r="P16" s="159">
        <f>(1/2)</f>
        <v>0.5</v>
      </c>
    </row>
    <row r="17" spans="1:18" ht="139.5" customHeight="1">
      <c r="A17" s="193" t="s">
        <v>10</v>
      </c>
      <c r="B17" s="14"/>
      <c r="C17" s="16" t="s">
        <v>15</v>
      </c>
      <c r="D17" s="58" t="s">
        <v>124</v>
      </c>
      <c r="E17" s="16"/>
      <c r="F17" s="16" t="s">
        <v>22</v>
      </c>
      <c r="G17" s="57" t="s">
        <v>246</v>
      </c>
      <c r="H17" s="13" t="s">
        <v>301</v>
      </c>
      <c r="I17" s="15">
        <v>4</v>
      </c>
      <c r="J17" s="15">
        <v>2</v>
      </c>
      <c r="K17" s="15">
        <v>2020</v>
      </c>
      <c r="L17" s="15">
        <v>31</v>
      </c>
      <c r="M17" s="15">
        <v>12</v>
      </c>
      <c r="N17" s="15">
        <v>2020</v>
      </c>
      <c r="O17" s="21" t="s">
        <v>226</v>
      </c>
      <c r="P17" s="66">
        <f>(2/2)</f>
        <v>1</v>
      </c>
    </row>
    <row r="18" spans="1:18" ht="77.25" customHeight="1">
      <c r="A18" s="193"/>
      <c r="B18" s="14"/>
      <c r="C18" s="16" t="s">
        <v>95</v>
      </c>
      <c r="D18" s="47" t="s">
        <v>125</v>
      </c>
      <c r="E18" s="16"/>
      <c r="F18" s="16" t="s">
        <v>22</v>
      </c>
      <c r="G18" s="57" t="s">
        <v>247</v>
      </c>
      <c r="H18" s="100" t="s">
        <v>302</v>
      </c>
      <c r="I18" s="15">
        <v>4</v>
      </c>
      <c r="J18" s="15">
        <v>2</v>
      </c>
      <c r="K18" s="15">
        <v>2020</v>
      </c>
      <c r="L18" s="15">
        <v>31</v>
      </c>
      <c r="M18" s="15">
        <v>12</v>
      </c>
      <c r="N18" s="15">
        <v>2020</v>
      </c>
      <c r="O18" s="21" t="s">
        <v>143</v>
      </c>
      <c r="P18" s="70">
        <v>1</v>
      </c>
    </row>
    <row r="19" spans="1:18" ht="193.5" customHeight="1">
      <c r="A19" s="220" t="s">
        <v>10</v>
      </c>
      <c r="B19" s="14"/>
      <c r="C19" s="16" t="s">
        <v>15</v>
      </c>
      <c r="D19" s="47" t="s">
        <v>126</v>
      </c>
      <c r="E19" s="16"/>
      <c r="F19" s="16" t="s">
        <v>22</v>
      </c>
      <c r="G19" s="16" t="s">
        <v>248</v>
      </c>
      <c r="H19" s="13" t="s">
        <v>303</v>
      </c>
      <c r="I19" s="15">
        <v>4</v>
      </c>
      <c r="J19" s="15">
        <v>2</v>
      </c>
      <c r="K19" s="15">
        <v>2020</v>
      </c>
      <c r="L19" s="15">
        <v>31</v>
      </c>
      <c r="M19" s="15">
        <v>12</v>
      </c>
      <c r="N19" s="15">
        <v>2020</v>
      </c>
      <c r="O19" s="26" t="s">
        <v>295</v>
      </c>
      <c r="P19" s="69">
        <v>1</v>
      </c>
      <c r="R19" s="4"/>
    </row>
    <row r="20" spans="1:18" ht="156" customHeight="1">
      <c r="A20" s="198"/>
      <c r="B20" s="34"/>
      <c r="C20" s="16" t="s">
        <v>15</v>
      </c>
      <c r="D20" s="49" t="s">
        <v>140</v>
      </c>
      <c r="E20" s="16"/>
      <c r="F20" s="33" t="s">
        <v>22</v>
      </c>
      <c r="G20" s="16" t="s">
        <v>249</v>
      </c>
      <c r="H20" s="13" t="s">
        <v>304</v>
      </c>
      <c r="I20" s="15">
        <v>4</v>
      </c>
      <c r="J20" s="15">
        <v>2</v>
      </c>
      <c r="K20" s="15">
        <v>2020</v>
      </c>
      <c r="L20" s="15">
        <v>31</v>
      </c>
      <c r="M20" s="15">
        <v>12</v>
      </c>
      <c r="N20" s="15">
        <v>2020</v>
      </c>
      <c r="O20" s="26" t="s">
        <v>287</v>
      </c>
      <c r="P20" s="70">
        <f>(1/1)</f>
        <v>1</v>
      </c>
      <c r="R20" s="4"/>
    </row>
    <row r="21" spans="1:18" ht="150.75" customHeight="1">
      <c r="A21" s="30"/>
      <c r="B21" s="34"/>
      <c r="C21" s="33" t="s">
        <v>96</v>
      </c>
      <c r="D21" s="191" t="s">
        <v>127</v>
      </c>
      <c r="E21" s="16"/>
      <c r="F21" s="33" t="s">
        <v>22</v>
      </c>
      <c r="G21" s="16" t="s">
        <v>250</v>
      </c>
      <c r="H21" s="39" t="s">
        <v>305</v>
      </c>
      <c r="I21" s="15">
        <v>4</v>
      </c>
      <c r="J21" s="15">
        <v>2</v>
      </c>
      <c r="K21" s="15">
        <v>2020</v>
      </c>
      <c r="L21" s="15">
        <v>31</v>
      </c>
      <c r="M21" s="15">
        <v>12</v>
      </c>
      <c r="N21" s="15">
        <v>2020</v>
      </c>
      <c r="O21" s="26" t="s">
        <v>61</v>
      </c>
      <c r="P21" s="70">
        <v>1</v>
      </c>
      <c r="R21" s="4"/>
    </row>
    <row r="22" spans="1:18" ht="113.25" customHeight="1">
      <c r="A22" s="30"/>
      <c r="B22" s="34"/>
      <c r="C22" s="33" t="s">
        <v>96</v>
      </c>
      <c r="D22" s="191"/>
      <c r="E22" s="16"/>
      <c r="F22" s="33" t="s">
        <v>22</v>
      </c>
      <c r="G22" s="16" t="s">
        <v>251</v>
      </c>
      <c r="H22" s="39" t="s">
        <v>305</v>
      </c>
      <c r="I22" s="15">
        <v>4</v>
      </c>
      <c r="J22" s="15">
        <v>2</v>
      </c>
      <c r="K22" s="15">
        <v>2020</v>
      </c>
      <c r="L22" s="15">
        <v>31</v>
      </c>
      <c r="M22" s="15">
        <v>12</v>
      </c>
      <c r="N22" s="15">
        <v>2020</v>
      </c>
      <c r="O22" s="26" t="s">
        <v>277</v>
      </c>
      <c r="P22" s="69">
        <f>(2/2)</f>
        <v>1</v>
      </c>
      <c r="R22" s="4"/>
    </row>
    <row r="23" spans="1:18" ht="202.5" customHeight="1">
      <c r="A23" s="30"/>
      <c r="B23" s="34"/>
      <c r="C23" s="16" t="s">
        <v>15</v>
      </c>
      <c r="D23" s="47" t="s">
        <v>128</v>
      </c>
      <c r="E23" s="16"/>
      <c r="F23" s="33" t="s">
        <v>22</v>
      </c>
      <c r="G23" s="16" t="s">
        <v>252</v>
      </c>
      <c r="H23" s="50" t="s">
        <v>276</v>
      </c>
      <c r="I23" s="15">
        <v>4</v>
      </c>
      <c r="J23" s="15">
        <v>2</v>
      </c>
      <c r="K23" s="15">
        <v>2020</v>
      </c>
      <c r="L23" s="15">
        <v>31</v>
      </c>
      <c r="M23" s="15">
        <v>12</v>
      </c>
      <c r="N23" s="15">
        <v>2020</v>
      </c>
      <c r="O23" s="26" t="s">
        <v>275</v>
      </c>
      <c r="P23" s="69">
        <f>(4/4)</f>
        <v>1</v>
      </c>
      <c r="R23" s="4"/>
    </row>
    <row r="24" spans="1:18" ht="94.5" customHeight="1">
      <c r="A24" s="193" t="s">
        <v>10</v>
      </c>
      <c r="B24" s="34"/>
      <c r="C24" s="16" t="s">
        <v>15</v>
      </c>
      <c r="D24" s="194" t="s">
        <v>128</v>
      </c>
      <c r="E24" s="16"/>
      <c r="F24" s="33" t="s">
        <v>22</v>
      </c>
      <c r="G24" s="16" t="s">
        <v>253</v>
      </c>
      <c r="H24" s="13" t="s">
        <v>228</v>
      </c>
      <c r="I24" s="15">
        <v>4</v>
      </c>
      <c r="J24" s="15">
        <v>2</v>
      </c>
      <c r="K24" s="15">
        <v>2020</v>
      </c>
      <c r="L24" s="15">
        <v>31</v>
      </c>
      <c r="M24" s="15">
        <v>12</v>
      </c>
      <c r="N24" s="15">
        <v>2020</v>
      </c>
      <c r="O24" s="26" t="s">
        <v>146</v>
      </c>
      <c r="P24" s="70">
        <v>0.5</v>
      </c>
      <c r="R24" s="4"/>
    </row>
    <row r="25" spans="1:18" ht="95.25" customHeight="1">
      <c r="A25" s="193"/>
      <c r="B25" s="34"/>
      <c r="C25" s="16" t="s">
        <v>15</v>
      </c>
      <c r="D25" s="195"/>
      <c r="E25" s="16" t="s">
        <v>136</v>
      </c>
      <c r="F25" s="16" t="s">
        <v>22</v>
      </c>
      <c r="G25" s="16" t="s">
        <v>254</v>
      </c>
      <c r="H25" s="182" t="s">
        <v>289</v>
      </c>
      <c r="I25" s="15">
        <v>4</v>
      </c>
      <c r="J25" s="15">
        <v>2</v>
      </c>
      <c r="K25" s="15">
        <v>2020</v>
      </c>
      <c r="L25" s="15">
        <v>31</v>
      </c>
      <c r="M25" s="15">
        <v>12</v>
      </c>
      <c r="N25" s="15">
        <v>2020</v>
      </c>
      <c r="O25" s="26" t="s">
        <v>290</v>
      </c>
      <c r="P25" s="69">
        <v>1</v>
      </c>
      <c r="R25" s="4"/>
    </row>
    <row r="26" spans="1:18" ht="89.25" customHeight="1">
      <c r="A26" s="193"/>
      <c r="B26" s="34"/>
      <c r="C26" s="16" t="s">
        <v>95</v>
      </c>
      <c r="D26" s="51" t="s">
        <v>130</v>
      </c>
      <c r="E26" s="16" t="s">
        <v>137</v>
      </c>
      <c r="F26" s="16" t="s">
        <v>22</v>
      </c>
      <c r="G26" s="52" t="s">
        <v>255</v>
      </c>
      <c r="H26" s="53" t="s">
        <v>306</v>
      </c>
      <c r="I26" s="15">
        <v>4</v>
      </c>
      <c r="J26" s="15">
        <v>2</v>
      </c>
      <c r="K26" s="15">
        <v>2020</v>
      </c>
      <c r="L26" s="15">
        <v>31</v>
      </c>
      <c r="M26" s="15">
        <v>12</v>
      </c>
      <c r="N26" s="15">
        <v>2020</v>
      </c>
      <c r="O26" s="22" t="s">
        <v>62</v>
      </c>
      <c r="P26" s="69">
        <v>1</v>
      </c>
      <c r="R26" s="4"/>
    </row>
    <row r="27" spans="1:18" ht="109.5" customHeight="1">
      <c r="A27" s="193" t="s">
        <v>9</v>
      </c>
      <c r="B27" s="36" t="s">
        <v>24</v>
      </c>
      <c r="C27" s="37" t="s">
        <v>26</v>
      </c>
      <c r="D27" s="47" t="s">
        <v>131</v>
      </c>
      <c r="E27" s="16" t="s">
        <v>112</v>
      </c>
      <c r="F27" s="192" t="s">
        <v>32</v>
      </c>
      <c r="G27" s="37" t="s">
        <v>256</v>
      </c>
      <c r="H27" s="13" t="s">
        <v>307</v>
      </c>
      <c r="I27" s="15">
        <v>4</v>
      </c>
      <c r="J27" s="15">
        <v>2</v>
      </c>
      <c r="K27" s="15">
        <v>2020</v>
      </c>
      <c r="L27" s="15">
        <v>31</v>
      </c>
      <c r="M27" s="15">
        <v>12</v>
      </c>
      <c r="N27" s="15">
        <v>2020</v>
      </c>
      <c r="O27" s="21" t="s">
        <v>286</v>
      </c>
      <c r="P27" s="70">
        <f>(1/1)</f>
        <v>1</v>
      </c>
      <c r="R27" s="4"/>
    </row>
    <row r="28" spans="1:18" ht="103.5" customHeight="1">
      <c r="A28" s="193"/>
      <c r="B28" s="36"/>
      <c r="C28" s="16" t="s">
        <v>92</v>
      </c>
      <c r="D28" s="47" t="s">
        <v>131</v>
      </c>
      <c r="E28" s="16" t="s">
        <v>112</v>
      </c>
      <c r="F28" s="192"/>
      <c r="G28" s="37" t="s">
        <v>257</v>
      </c>
      <c r="H28" s="13" t="s">
        <v>308</v>
      </c>
      <c r="I28" s="15">
        <v>4</v>
      </c>
      <c r="J28" s="15">
        <v>2</v>
      </c>
      <c r="K28" s="15">
        <v>2020</v>
      </c>
      <c r="L28" s="15">
        <v>31</v>
      </c>
      <c r="M28" s="15">
        <v>12</v>
      </c>
      <c r="N28" s="15">
        <v>2020</v>
      </c>
      <c r="O28" s="21" t="s">
        <v>65</v>
      </c>
      <c r="P28" s="70">
        <f>(1/1)</f>
        <v>1</v>
      </c>
      <c r="R28" s="4"/>
    </row>
    <row r="29" spans="1:18" ht="131.25" customHeight="1">
      <c r="A29" s="193"/>
      <c r="B29" s="36"/>
      <c r="C29" s="37" t="s">
        <v>93</v>
      </c>
      <c r="D29" s="47" t="s">
        <v>131</v>
      </c>
      <c r="E29" s="16" t="s">
        <v>19</v>
      </c>
      <c r="F29" s="192"/>
      <c r="G29" s="37" t="s">
        <v>258</v>
      </c>
      <c r="H29" s="13" t="s">
        <v>309</v>
      </c>
      <c r="I29" s="15">
        <v>4</v>
      </c>
      <c r="J29" s="15">
        <v>2</v>
      </c>
      <c r="K29" s="15">
        <v>2020</v>
      </c>
      <c r="L29" s="15">
        <v>31</v>
      </c>
      <c r="M29" s="15">
        <v>12</v>
      </c>
      <c r="N29" s="15">
        <v>2020</v>
      </c>
      <c r="O29" s="21" t="s">
        <v>144</v>
      </c>
      <c r="P29" s="69">
        <v>0.5</v>
      </c>
      <c r="R29" s="4"/>
    </row>
    <row r="30" spans="1:18" ht="117" customHeight="1">
      <c r="A30" s="193"/>
      <c r="B30" s="36"/>
      <c r="C30" s="37" t="s">
        <v>26</v>
      </c>
      <c r="D30" s="47" t="s">
        <v>131</v>
      </c>
      <c r="E30" s="16"/>
      <c r="F30" s="16"/>
      <c r="G30" s="37" t="s">
        <v>259</v>
      </c>
      <c r="H30" s="13" t="s">
        <v>310</v>
      </c>
      <c r="I30" s="15">
        <v>4</v>
      </c>
      <c r="J30" s="15">
        <v>2</v>
      </c>
      <c r="K30" s="15">
        <v>2020</v>
      </c>
      <c r="L30" s="15">
        <v>31</v>
      </c>
      <c r="M30" s="15">
        <v>12</v>
      </c>
      <c r="N30" s="15">
        <v>2020</v>
      </c>
      <c r="O30" s="21" t="s">
        <v>278</v>
      </c>
      <c r="P30" s="69">
        <f>4/4</f>
        <v>1</v>
      </c>
      <c r="R30" s="4"/>
    </row>
    <row r="31" spans="1:18" ht="95.25" customHeight="1">
      <c r="A31" s="220" t="s">
        <v>9</v>
      </c>
      <c r="B31" s="34"/>
      <c r="C31" s="33" t="s">
        <v>94</v>
      </c>
      <c r="D31" s="47" t="s">
        <v>131</v>
      </c>
      <c r="E31" s="16"/>
      <c r="F31" s="192" t="s">
        <v>99</v>
      </c>
      <c r="G31" s="33" t="s">
        <v>260</v>
      </c>
      <c r="H31" s="13" t="s">
        <v>311</v>
      </c>
      <c r="I31" s="15">
        <v>4</v>
      </c>
      <c r="J31" s="15">
        <v>2</v>
      </c>
      <c r="K31" s="15">
        <v>2020</v>
      </c>
      <c r="L31" s="15">
        <v>31</v>
      </c>
      <c r="M31" s="15">
        <v>12</v>
      </c>
      <c r="N31" s="15">
        <v>2020</v>
      </c>
      <c r="O31" s="21" t="s">
        <v>279</v>
      </c>
      <c r="P31" s="69">
        <v>1</v>
      </c>
      <c r="R31" s="4"/>
    </row>
    <row r="32" spans="1:18" ht="81" customHeight="1">
      <c r="A32" s="197"/>
      <c r="B32" s="34"/>
      <c r="C32" s="33" t="s">
        <v>93</v>
      </c>
      <c r="D32" s="47" t="s">
        <v>131</v>
      </c>
      <c r="E32" s="16"/>
      <c r="F32" s="192"/>
      <c r="G32" s="33" t="s">
        <v>261</v>
      </c>
      <c r="H32" s="13"/>
      <c r="I32" s="15">
        <v>4</v>
      </c>
      <c r="J32" s="15">
        <v>2</v>
      </c>
      <c r="K32" s="15">
        <v>2020</v>
      </c>
      <c r="L32" s="15">
        <v>31</v>
      </c>
      <c r="M32" s="15">
        <v>12</v>
      </c>
      <c r="N32" s="15">
        <v>2020</v>
      </c>
      <c r="O32" s="21" t="s">
        <v>66</v>
      </c>
      <c r="P32" s="69">
        <v>0</v>
      </c>
      <c r="R32" s="4"/>
    </row>
    <row r="33" spans="1:19" ht="237.75" customHeight="1">
      <c r="A33" s="197"/>
      <c r="B33" s="216" t="s">
        <v>24</v>
      </c>
      <c r="C33" s="16" t="s">
        <v>97</v>
      </c>
      <c r="D33" s="224" t="s">
        <v>63</v>
      </c>
      <c r="E33" s="192" t="s">
        <v>44</v>
      </c>
      <c r="F33" s="192" t="s">
        <v>33</v>
      </c>
      <c r="G33" s="16" t="s">
        <v>262</v>
      </c>
      <c r="H33" s="13" t="s">
        <v>282</v>
      </c>
      <c r="I33" s="15">
        <v>4</v>
      </c>
      <c r="J33" s="15">
        <v>2</v>
      </c>
      <c r="K33" s="15">
        <v>2020</v>
      </c>
      <c r="L33" s="15">
        <v>31</v>
      </c>
      <c r="M33" s="15">
        <v>12</v>
      </c>
      <c r="N33" s="15">
        <v>2020</v>
      </c>
      <c r="O33" s="21" t="s">
        <v>283</v>
      </c>
      <c r="P33" s="70">
        <v>1</v>
      </c>
      <c r="R33" s="4"/>
    </row>
    <row r="34" spans="1:19" ht="74.25" customHeight="1">
      <c r="A34" s="197"/>
      <c r="B34" s="216"/>
      <c r="C34" s="16" t="s">
        <v>15</v>
      </c>
      <c r="D34" s="224"/>
      <c r="E34" s="192"/>
      <c r="F34" s="192"/>
      <c r="G34" s="16" t="s">
        <v>263</v>
      </c>
      <c r="H34" s="13" t="s">
        <v>284</v>
      </c>
      <c r="I34" s="15">
        <v>4</v>
      </c>
      <c r="J34" s="15">
        <v>2</v>
      </c>
      <c r="K34" s="15">
        <v>2020</v>
      </c>
      <c r="L34" s="15">
        <v>31</v>
      </c>
      <c r="M34" s="15">
        <v>12</v>
      </c>
      <c r="N34" s="15">
        <v>2020</v>
      </c>
      <c r="O34" s="21" t="s">
        <v>67</v>
      </c>
      <c r="P34" s="70">
        <v>0.5</v>
      </c>
      <c r="R34" s="4"/>
    </row>
    <row r="35" spans="1:19" ht="64.5" customHeight="1">
      <c r="A35" s="197"/>
      <c r="B35" s="216"/>
      <c r="C35" s="16" t="s">
        <v>15</v>
      </c>
      <c r="D35" s="224"/>
      <c r="E35" s="192"/>
      <c r="F35" s="192"/>
      <c r="G35" s="16" t="s">
        <v>264</v>
      </c>
      <c r="H35" s="13" t="s">
        <v>280</v>
      </c>
      <c r="I35" s="15">
        <v>4</v>
      </c>
      <c r="J35" s="15">
        <v>2</v>
      </c>
      <c r="K35" s="15">
        <v>2020</v>
      </c>
      <c r="L35" s="15">
        <v>31</v>
      </c>
      <c r="M35" s="15">
        <v>12</v>
      </c>
      <c r="N35" s="15">
        <v>2020</v>
      </c>
      <c r="O35" s="21" t="s">
        <v>68</v>
      </c>
      <c r="P35" s="71">
        <v>0</v>
      </c>
      <c r="R35" s="4"/>
    </row>
    <row r="36" spans="1:19" ht="105.75" customHeight="1">
      <c r="A36" s="197"/>
      <c r="B36" s="228" t="s">
        <v>24</v>
      </c>
      <c r="C36" s="16" t="s">
        <v>92</v>
      </c>
      <c r="D36" s="226" t="s">
        <v>63</v>
      </c>
      <c r="E36" s="222" t="s">
        <v>44</v>
      </c>
      <c r="F36" s="221" t="s">
        <v>88</v>
      </c>
      <c r="G36" s="16" t="s">
        <v>265</v>
      </c>
      <c r="H36" s="13" t="s">
        <v>116</v>
      </c>
      <c r="I36" s="15">
        <v>4</v>
      </c>
      <c r="J36" s="15">
        <v>2</v>
      </c>
      <c r="K36" s="15">
        <v>2020</v>
      </c>
      <c r="L36" s="15">
        <v>31</v>
      </c>
      <c r="M36" s="15">
        <v>12</v>
      </c>
      <c r="N36" s="15">
        <v>2020</v>
      </c>
      <c r="O36" s="21" t="s">
        <v>285</v>
      </c>
      <c r="P36" s="69">
        <f>(8/8)</f>
        <v>1</v>
      </c>
      <c r="R36" s="4"/>
    </row>
    <row r="37" spans="1:19" ht="135.75" customHeight="1">
      <c r="A37" s="198"/>
      <c r="B37" s="229"/>
      <c r="C37" s="16" t="s">
        <v>15</v>
      </c>
      <c r="D37" s="227"/>
      <c r="E37" s="223"/>
      <c r="F37" s="208"/>
      <c r="G37" s="16" t="s">
        <v>266</v>
      </c>
      <c r="H37" s="13" t="s">
        <v>312</v>
      </c>
      <c r="I37" s="15">
        <v>4</v>
      </c>
      <c r="J37" s="15">
        <v>2</v>
      </c>
      <c r="K37" s="15">
        <v>2020</v>
      </c>
      <c r="L37" s="15">
        <v>31</v>
      </c>
      <c r="M37" s="15">
        <v>12</v>
      </c>
      <c r="N37" s="15">
        <v>2020</v>
      </c>
      <c r="O37" s="21" t="s">
        <v>59</v>
      </c>
      <c r="P37" s="70">
        <v>1</v>
      </c>
      <c r="R37" s="4"/>
      <c r="S37">
        <f>S32/0.05</f>
        <v>0</v>
      </c>
    </row>
    <row r="38" spans="1:19" ht="69.75" customHeight="1">
      <c r="A38" s="30"/>
      <c r="B38" s="14"/>
      <c r="C38" s="16" t="s">
        <v>15</v>
      </c>
      <c r="D38" s="47"/>
      <c r="E38" s="16" t="s">
        <v>44</v>
      </c>
      <c r="F38" s="16" t="s">
        <v>88</v>
      </c>
      <c r="G38" s="57" t="s">
        <v>267</v>
      </c>
      <c r="H38" s="13" t="s">
        <v>85</v>
      </c>
      <c r="I38" s="15">
        <v>4</v>
      </c>
      <c r="J38" s="15">
        <v>2</v>
      </c>
      <c r="K38" s="15">
        <v>2020</v>
      </c>
      <c r="L38" s="15">
        <v>31</v>
      </c>
      <c r="M38" s="15">
        <v>12</v>
      </c>
      <c r="N38" s="15">
        <v>2020</v>
      </c>
      <c r="O38" s="21" t="s">
        <v>69</v>
      </c>
      <c r="P38" s="70">
        <v>0.2</v>
      </c>
      <c r="R38" s="4"/>
    </row>
    <row r="39" spans="1:19" ht="55.5" customHeight="1">
      <c r="A39" s="193" t="s">
        <v>9</v>
      </c>
      <c r="B39" s="216" t="s">
        <v>24</v>
      </c>
      <c r="C39" s="16" t="s">
        <v>90</v>
      </c>
      <c r="D39" s="225" t="s">
        <v>141</v>
      </c>
      <c r="E39" s="60" t="s">
        <v>44</v>
      </c>
      <c r="F39" s="242" t="s">
        <v>45</v>
      </c>
      <c r="G39" s="33" t="s">
        <v>268</v>
      </c>
      <c r="H39" s="16" t="s">
        <v>47</v>
      </c>
      <c r="I39" s="15">
        <v>4</v>
      </c>
      <c r="J39" s="15">
        <v>2</v>
      </c>
      <c r="K39" s="15">
        <v>2020</v>
      </c>
      <c r="L39" s="15">
        <v>31</v>
      </c>
      <c r="M39" s="15">
        <v>12</v>
      </c>
      <c r="N39" s="15">
        <v>2020</v>
      </c>
      <c r="O39" s="21" t="s">
        <v>39</v>
      </c>
      <c r="P39" s="70">
        <v>0.2</v>
      </c>
      <c r="R39" s="4"/>
    </row>
    <row r="40" spans="1:19" ht="48.75" customHeight="1">
      <c r="A40" s="193"/>
      <c r="B40" s="216"/>
      <c r="C40" s="16" t="s">
        <v>15</v>
      </c>
      <c r="D40" s="225"/>
      <c r="E40" s="61"/>
      <c r="F40" s="242"/>
      <c r="G40" s="33" t="s">
        <v>269</v>
      </c>
      <c r="H40" s="16" t="s">
        <v>48</v>
      </c>
      <c r="I40" s="15">
        <v>4</v>
      </c>
      <c r="J40" s="15">
        <v>2</v>
      </c>
      <c r="K40" s="15">
        <v>2020</v>
      </c>
      <c r="L40" s="15">
        <v>31</v>
      </c>
      <c r="M40" s="15">
        <v>12</v>
      </c>
      <c r="N40" s="15">
        <v>2020</v>
      </c>
      <c r="O40" s="21" t="s">
        <v>40</v>
      </c>
      <c r="P40" s="69">
        <v>0</v>
      </c>
      <c r="R40" s="4"/>
    </row>
    <row r="41" spans="1:19" ht="39" customHeight="1">
      <c r="A41" s="193"/>
      <c r="B41" s="216"/>
      <c r="C41" s="16" t="s">
        <v>15</v>
      </c>
      <c r="D41" s="225"/>
      <c r="E41" s="62"/>
      <c r="F41" s="242"/>
      <c r="G41" s="33" t="s">
        <v>270</v>
      </c>
      <c r="H41" s="16" t="s">
        <v>49</v>
      </c>
      <c r="I41" s="15">
        <v>4</v>
      </c>
      <c r="J41" s="15">
        <v>2</v>
      </c>
      <c r="K41" s="15">
        <v>2020</v>
      </c>
      <c r="L41" s="15">
        <v>31</v>
      </c>
      <c r="M41" s="15">
        <v>12</v>
      </c>
      <c r="N41" s="15">
        <v>2020</v>
      </c>
      <c r="O41" s="21" t="s">
        <v>41</v>
      </c>
      <c r="P41" s="69">
        <v>0</v>
      </c>
      <c r="R41" s="4"/>
    </row>
    <row r="42" spans="1:19" ht="80.25" customHeight="1">
      <c r="A42" s="193"/>
      <c r="B42" s="14"/>
      <c r="C42" s="16" t="s">
        <v>15</v>
      </c>
      <c r="D42" s="13"/>
      <c r="E42" s="63" t="s">
        <v>44</v>
      </c>
      <c r="F42" s="16" t="s">
        <v>45</v>
      </c>
      <c r="G42" s="33" t="s">
        <v>271</v>
      </c>
      <c r="H42" s="16" t="s">
        <v>50</v>
      </c>
      <c r="I42" s="15">
        <v>4</v>
      </c>
      <c r="J42" s="15">
        <v>2</v>
      </c>
      <c r="K42" s="15">
        <v>2020</v>
      </c>
      <c r="L42" s="15">
        <v>31</v>
      </c>
      <c r="M42" s="15">
        <v>12</v>
      </c>
      <c r="N42" s="15">
        <v>2020</v>
      </c>
      <c r="O42" s="21" t="s">
        <v>42</v>
      </c>
      <c r="P42" s="70">
        <v>0.3</v>
      </c>
      <c r="R42" s="4"/>
    </row>
    <row r="43" spans="1:19" ht="78.75" customHeight="1">
      <c r="A43" s="193"/>
      <c r="B43" s="14"/>
      <c r="C43" s="16" t="s">
        <v>15</v>
      </c>
      <c r="D43" s="13"/>
      <c r="E43" s="16" t="s">
        <v>44</v>
      </c>
      <c r="F43" s="16" t="s">
        <v>45</v>
      </c>
      <c r="G43" s="33" t="s">
        <v>43</v>
      </c>
      <c r="H43" s="16" t="s">
        <v>115</v>
      </c>
      <c r="I43" s="15">
        <v>4</v>
      </c>
      <c r="J43" s="15">
        <v>2</v>
      </c>
      <c r="K43" s="15">
        <v>2020</v>
      </c>
      <c r="L43" s="15">
        <v>31</v>
      </c>
      <c r="M43" s="15">
        <v>12</v>
      </c>
      <c r="N43" s="15">
        <v>2020</v>
      </c>
      <c r="O43" s="21" t="s">
        <v>43</v>
      </c>
      <c r="P43" s="69">
        <v>0.25</v>
      </c>
      <c r="R43" s="4"/>
    </row>
    <row r="44" spans="1:19" ht="104.25" customHeight="1">
      <c r="A44" s="193"/>
      <c r="B44" s="34" t="s">
        <v>24</v>
      </c>
      <c r="C44" s="16" t="s">
        <v>90</v>
      </c>
      <c r="D44" s="13" t="s">
        <v>132</v>
      </c>
      <c r="E44" s="64"/>
      <c r="F44" s="16" t="s">
        <v>45</v>
      </c>
      <c r="G44" s="16" t="s">
        <v>272</v>
      </c>
      <c r="H44" s="13" t="s">
        <v>313</v>
      </c>
      <c r="I44" s="15">
        <v>4</v>
      </c>
      <c r="J44" s="15">
        <v>2</v>
      </c>
      <c r="K44" s="15">
        <v>2020</v>
      </c>
      <c r="L44" s="15">
        <v>31</v>
      </c>
      <c r="M44" s="15">
        <v>12</v>
      </c>
      <c r="N44" s="15">
        <v>2020</v>
      </c>
      <c r="O44" s="16" t="s">
        <v>68</v>
      </c>
      <c r="P44" s="70">
        <v>1</v>
      </c>
      <c r="R44" s="4"/>
    </row>
    <row r="45" spans="1:19" ht="113.25" customHeight="1">
      <c r="A45" s="193"/>
      <c r="B45" s="34"/>
      <c r="C45" s="33" t="s">
        <v>15</v>
      </c>
      <c r="D45" s="13" t="s">
        <v>132</v>
      </c>
      <c r="E45" s="16" t="s">
        <v>71</v>
      </c>
      <c r="F45" s="16" t="s">
        <v>83</v>
      </c>
      <c r="G45" s="33" t="s">
        <v>273</v>
      </c>
      <c r="H45" s="13" t="s">
        <v>119</v>
      </c>
      <c r="I45" s="15">
        <v>4</v>
      </c>
      <c r="J45" s="15">
        <v>2</v>
      </c>
      <c r="K45" s="15">
        <v>2020</v>
      </c>
      <c r="L45" s="15">
        <v>31</v>
      </c>
      <c r="M45" s="15">
        <v>12</v>
      </c>
      <c r="N45" s="15">
        <v>2020</v>
      </c>
      <c r="O45" s="38" t="s">
        <v>70</v>
      </c>
      <c r="P45" s="70">
        <v>0.05</v>
      </c>
      <c r="R45" s="4"/>
    </row>
    <row r="46" spans="1:19" ht="128.25" customHeight="1">
      <c r="A46" s="193"/>
      <c r="B46" s="33" t="s">
        <v>25</v>
      </c>
      <c r="C46" s="33" t="s">
        <v>15</v>
      </c>
      <c r="D46" s="33" t="s">
        <v>75</v>
      </c>
      <c r="E46" s="16"/>
      <c r="F46" s="33" t="s">
        <v>73</v>
      </c>
      <c r="G46" s="33" t="s">
        <v>72</v>
      </c>
      <c r="H46" s="39" t="s">
        <v>314</v>
      </c>
      <c r="I46" s="15">
        <v>4</v>
      </c>
      <c r="J46" s="15">
        <v>2</v>
      </c>
      <c r="K46" s="15">
        <v>2020</v>
      </c>
      <c r="L46" s="15">
        <v>31</v>
      </c>
      <c r="M46" s="15">
        <v>12</v>
      </c>
      <c r="N46" s="15">
        <v>2020</v>
      </c>
      <c r="O46" s="38" t="s">
        <v>74</v>
      </c>
      <c r="P46" s="70">
        <f>(2/2)</f>
        <v>1</v>
      </c>
      <c r="R46" s="4"/>
    </row>
    <row r="47" spans="1:19" ht="84" customHeight="1">
      <c r="A47" s="193" t="s">
        <v>78</v>
      </c>
      <c r="B47" s="37" t="s">
        <v>25</v>
      </c>
      <c r="C47" s="37" t="s">
        <v>15</v>
      </c>
      <c r="D47" s="225" t="s">
        <v>133</v>
      </c>
      <c r="E47" s="16" t="s">
        <v>71</v>
      </c>
      <c r="F47" s="37" t="s">
        <v>86</v>
      </c>
      <c r="G47" s="37" t="s">
        <v>51</v>
      </c>
      <c r="H47" s="182" t="s">
        <v>120</v>
      </c>
      <c r="I47" s="15">
        <v>4</v>
      </c>
      <c r="J47" s="15">
        <v>2</v>
      </c>
      <c r="K47" s="15">
        <v>2020</v>
      </c>
      <c r="L47" s="15">
        <v>31</v>
      </c>
      <c r="M47" s="15">
        <v>12</v>
      </c>
      <c r="N47" s="15">
        <v>2020</v>
      </c>
      <c r="O47" s="16" t="s">
        <v>58</v>
      </c>
      <c r="P47" s="71">
        <v>0</v>
      </c>
      <c r="R47" s="4"/>
    </row>
    <row r="48" spans="1:19" ht="78.75" customHeight="1">
      <c r="A48" s="193"/>
      <c r="B48" s="37"/>
      <c r="C48" s="37" t="s">
        <v>15</v>
      </c>
      <c r="D48" s="225"/>
      <c r="E48" s="16"/>
      <c r="F48" s="57" t="s">
        <v>86</v>
      </c>
      <c r="G48" s="37" t="s">
        <v>52</v>
      </c>
      <c r="H48" s="182" t="s">
        <v>57</v>
      </c>
      <c r="I48" s="15">
        <v>4</v>
      </c>
      <c r="J48" s="15">
        <v>2</v>
      </c>
      <c r="K48" s="15">
        <v>2020</v>
      </c>
      <c r="L48" s="15">
        <v>31</v>
      </c>
      <c r="M48" s="15">
        <v>12</v>
      </c>
      <c r="N48" s="15">
        <v>2020</v>
      </c>
      <c r="O48" s="16" t="s">
        <v>56</v>
      </c>
      <c r="P48" s="71">
        <v>0</v>
      </c>
      <c r="R48" s="4"/>
    </row>
    <row r="49" spans="1:18" ht="87.75" customHeight="1">
      <c r="A49" s="193" t="s">
        <v>78</v>
      </c>
      <c r="B49" s="33"/>
      <c r="C49" s="33" t="s">
        <v>15</v>
      </c>
      <c r="D49" s="16" t="s">
        <v>142</v>
      </c>
      <c r="E49" s="16"/>
      <c r="F49" s="57" t="s">
        <v>86</v>
      </c>
      <c r="G49" s="33" t="s">
        <v>54</v>
      </c>
      <c r="H49" s="182" t="s">
        <v>114</v>
      </c>
      <c r="I49" s="15">
        <v>4</v>
      </c>
      <c r="J49" s="15">
        <v>2</v>
      </c>
      <c r="K49" s="15">
        <v>2020</v>
      </c>
      <c r="L49" s="15">
        <v>31</v>
      </c>
      <c r="M49" s="15">
        <v>12</v>
      </c>
      <c r="N49" s="15">
        <v>2020</v>
      </c>
      <c r="O49" s="38" t="s">
        <v>55</v>
      </c>
      <c r="P49" s="71">
        <v>0</v>
      </c>
      <c r="R49" s="4"/>
    </row>
    <row r="50" spans="1:18" ht="129" customHeight="1">
      <c r="A50" s="193"/>
      <c r="B50" s="33"/>
      <c r="C50" s="33" t="s">
        <v>15</v>
      </c>
      <c r="D50" s="16" t="s">
        <v>142</v>
      </c>
      <c r="E50" s="16"/>
      <c r="F50" s="57" t="s">
        <v>86</v>
      </c>
      <c r="G50" s="33" t="s">
        <v>53</v>
      </c>
      <c r="H50" s="182" t="s">
        <v>315</v>
      </c>
      <c r="I50" s="15">
        <v>4</v>
      </c>
      <c r="J50" s="15">
        <v>2</v>
      </c>
      <c r="K50" s="15">
        <v>2020</v>
      </c>
      <c r="L50" s="15">
        <v>31</v>
      </c>
      <c r="M50" s="15">
        <v>12</v>
      </c>
      <c r="N50" s="15">
        <v>2020</v>
      </c>
      <c r="O50" s="38" t="s">
        <v>55</v>
      </c>
      <c r="P50" s="69">
        <v>1</v>
      </c>
      <c r="R50" s="4"/>
    </row>
    <row r="51" spans="1:18" ht="105" customHeight="1">
      <c r="A51" s="35" t="s">
        <v>80</v>
      </c>
      <c r="B51" s="33" t="s">
        <v>25</v>
      </c>
      <c r="C51" s="33" t="s">
        <v>91</v>
      </c>
      <c r="D51" s="16" t="s">
        <v>46</v>
      </c>
      <c r="E51" s="16" t="s">
        <v>111</v>
      </c>
      <c r="F51" s="33" t="s">
        <v>84</v>
      </c>
      <c r="G51" s="33" t="s">
        <v>77</v>
      </c>
      <c r="H51" s="74" t="s">
        <v>316</v>
      </c>
      <c r="I51" s="15">
        <v>4</v>
      </c>
      <c r="J51" s="15">
        <v>2</v>
      </c>
      <c r="K51" s="15">
        <v>2020</v>
      </c>
      <c r="L51" s="15">
        <v>30</v>
      </c>
      <c r="M51" s="15">
        <v>10</v>
      </c>
      <c r="N51" s="15">
        <v>2020</v>
      </c>
      <c r="O51" s="40" t="s">
        <v>28</v>
      </c>
      <c r="P51" s="70">
        <v>0.73329999999999995</v>
      </c>
      <c r="R51" s="4"/>
    </row>
    <row r="52" spans="1:18" ht="71.25" customHeight="1">
      <c r="A52" s="30" t="s">
        <v>79</v>
      </c>
      <c r="B52" s="16" t="s">
        <v>25</v>
      </c>
      <c r="C52" s="16" t="s">
        <v>15</v>
      </c>
      <c r="D52" s="16" t="s">
        <v>76</v>
      </c>
      <c r="E52" s="16" t="s">
        <v>111</v>
      </c>
      <c r="F52" s="16" t="s">
        <v>87</v>
      </c>
      <c r="G52" s="37" t="s">
        <v>60</v>
      </c>
      <c r="H52" s="41" t="s">
        <v>317</v>
      </c>
      <c r="I52" s="15">
        <v>4</v>
      </c>
      <c r="J52" s="15">
        <v>2</v>
      </c>
      <c r="K52" s="15">
        <v>2020</v>
      </c>
      <c r="L52" s="15">
        <v>31</v>
      </c>
      <c r="M52" s="15">
        <v>12</v>
      </c>
      <c r="N52" s="15">
        <v>2020</v>
      </c>
      <c r="O52" s="37" t="s">
        <v>30</v>
      </c>
      <c r="P52" s="67">
        <f>(2/2)</f>
        <v>1</v>
      </c>
    </row>
    <row r="53" spans="1:18" ht="59.25" customHeight="1">
      <c r="A53" s="179"/>
      <c r="B53" s="180"/>
      <c r="C53" s="178"/>
      <c r="D53" s="178"/>
      <c r="E53" s="16" t="s">
        <v>111</v>
      </c>
      <c r="F53" s="16" t="s">
        <v>87</v>
      </c>
      <c r="G53" s="54" t="s">
        <v>291</v>
      </c>
      <c r="H53" s="73" t="s">
        <v>292</v>
      </c>
      <c r="I53" s="15">
        <v>4</v>
      </c>
      <c r="J53" s="15">
        <v>2</v>
      </c>
      <c r="K53" s="15">
        <v>2020</v>
      </c>
      <c r="L53" s="15">
        <v>31</v>
      </c>
      <c r="M53" s="15">
        <v>12</v>
      </c>
      <c r="N53" s="15">
        <v>2020</v>
      </c>
      <c r="O53" s="54" t="s">
        <v>293</v>
      </c>
      <c r="P53" s="67">
        <f>(1/1)</f>
        <v>1</v>
      </c>
    </row>
    <row r="54" spans="1:18" ht="125.25" customHeight="1">
      <c r="A54" s="181" t="s">
        <v>100</v>
      </c>
      <c r="B54" s="33" t="s">
        <v>101</v>
      </c>
      <c r="C54" s="33" t="s">
        <v>107</v>
      </c>
      <c r="D54" s="16" t="s">
        <v>75</v>
      </c>
      <c r="E54" s="16" t="s">
        <v>112</v>
      </c>
      <c r="F54" s="33" t="s">
        <v>134</v>
      </c>
      <c r="G54" s="33" t="s">
        <v>102</v>
      </c>
      <c r="H54" s="183" t="s">
        <v>103</v>
      </c>
      <c r="I54" s="15">
        <v>19</v>
      </c>
      <c r="J54" s="15">
        <v>3</v>
      </c>
      <c r="K54" s="15">
        <v>2020</v>
      </c>
      <c r="L54" s="15">
        <v>31</v>
      </c>
      <c r="M54" s="15">
        <v>12</v>
      </c>
      <c r="N54" s="15">
        <v>2020</v>
      </c>
      <c r="O54" s="40" t="s">
        <v>104</v>
      </c>
      <c r="P54" s="66">
        <v>0.63</v>
      </c>
    </row>
    <row r="55" spans="1:18" ht="115.5" customHeight="1" thickBot="1">
      <c r="A55" s="31" t="s">
        <v>100</v>
      </c>
      <c r="B55" s="20" t="s">
        <v>101</v>
      </c>
      <c r="C55" s="55" t="s">
        <v>107</v>
      </c>
      <c r="D55" s="55" t="s">
        <v>75</v>
      </c>
      <c r="E55" s="55" t="s">
        <v>110</v>
      </c>
      <c r="F55" s="20" t="s">
        <v>135</v>
      </c>
      <c r="G55" s="20" t="s">
        <v>109</v>
      </c>
      <c r="H55" s="294" t="s">
        <v>105</v>
      </c>
      <c r="I55" s="17">
        <v>1</v>
      </c>
      <c r="J55" s="17">
        <v>1</v>
      </c>
      <c r="K55" s="17">
        <v>2020</v>
      </c>
      <c r="L55" s="17">
        <v>31</v>
      </c>
      <c r="M55" s="17">
        <v>12</v>
      </c>
      <c r="N55" s="17">
        <v>2020</v>
      </c>
      <c r="O55" s="42" t="s">
        <v>106</v>
      </c>
      <c r="P55" s="295">
        <v>1</v>
      </c>
    </row>
    <row r="56" spans="1:18">
      <c r="A56" s="32"/>
      <c r="F56" s="24"/>
      <c r="G56" s="5"/>
      <c r="H56" s="23"/>
      <c r="P56" s="184"/>
    </row>
    <row r="57" spans="1:18" ht="15.75" thickBot="1">
      <c r="P57" s="186"/>
    </row>
    <row r="58" spans="1:18" ht="15.75" thickBot="1">
      <c r="A58" s="233" t="s">
        <v>118</v>
      </c>
      <c r="B58" s="234"/>
      <c r="C58" s="235"/>
    </row>
    <row r="59" spans="1:18" ht="15.75" thickBot="1">
      <c r="A59" s="233"/>
      <c r="B59" s="234"/>
      <c r="C59" s="235"/>
    </row>
    <row r="60" spans="1:18">
      <c r="A60" s="217" t="s">
        <v>117</v>
      </c>
      <c r="B60" s="218"/>
      <c r="C60" s="219"/>
    </row>
    <row r="61" spans="1:18" ht="15.75" thickBot="1">
      <c r="A61" s="230" t="s">
        <v>89</v>
      </c>
      <c r="B61" s="231"/>
      <c r="C61" s="232"/>
    </row>
  </sheetData>
  <mergeCells count="45">
    <mergeCell ref="B39:B41"/>
    <mergeCell ref="A61:C61"/>
    <mergeCell ref="A58:C59"/>
    <mergeCell ref="I9:K9"/>
    <mergeCell ref="L9:N9"/>
    <mergeCell ref="F39:F41"/>
    <mergeCell ref="D47:D48"/>
    <mergeCell ref="A47:A48"/>
    <mergeCell ref="A49:A50"/>
    <mergeCell ref="A9:A10"/>
    <mergeCell ref="B9:B10"/>
    <mergeCell ref="C9:C10"/>
    <mergeCell ref="D9:D10"/>
    <mergeCell ref="E9:E10"/>
    <mergeCell ref="F9:F10"/>
    <mergeCell ref="B33:B35"/>
    <mergeCell ref="A60:C60"/>
    <mergeCell ref="A17:A18"/>
    <mergeCell ref="A19:A20"/>
    <mergeCell ref="F36:F37"/>
    <mergeCell ref="E36:E37"/>
    <mergeCell ref="D33:D35"/>
    <mergeCell ref="E33:E35"/>
    <mergeCell ref="F33:F35"/>
    <mergeCell ref="D39:D41"/>
    <mergeCell ref="D36:D37"/>
    <mergeCell ref="A39:A46"/>
    <mergeCell ref="A31:A37"/>
    <mergeCell ref="B36:B37"/>
    <mergeCell ref="A4:P4"/>
    <mergeCell ref="D21:D22"/>
    <mergeCell ref="F27:F29"/>
    <mergeCell ref="F31:F32"/>
    <mergeCell ref="A27:A30"/>
    <mergeCell ref="A24:A26"/>
    <mergeCell ref="D24:D25"/>
    <mergeCell ref="A11:A13"/>
    <mergeCell ref="P9:P10"/>
    <mergeCell ref="O9:O10"/>
    <mergeCell ref="E8:O8"/>
    <mergeCell ref="A5:O5"/>
    <mergeCell ref="E7:F7"/>
    <mergeCell ref="F11:F14"/>
    <mergeCell ref="A6:O6"/>
    <mergeCell ref="A8:D8"/>
  </mergeCells>
  <pageMargins left="0.31496062992125984" right="0.31496062992125984" top="0.55118110236220474" bottom="0.35433070866141736" header="0.31496062992125984" footer="0.31496062992125984"/>
  <pageSetup paperSize="14" scale="70" fitToHeight="0" orientation="landscape" r:id="rId1"/>
  <headerFooter>
    <oddFooter>&amp;CPag.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2"/>
  <sheetViews>
    <sheetView topLeftCell="F1" workbookViewId="0">
      <selection activeCell="Q11" sqref="Q11"/>
    </sheetView>
  </sheetViews>
  <sheetFormatPr baseColWidth="10" defaultColWidth="14.42578125" defaultRowHeight="15"/>
  <cols>
    <col min="1" max="1" width="9.140625" style="75" customWidth="1"/>
    <col min="2" max="4" width="11.7109375" style="75" customWidth="1"/>
    <col min="5" max="5" width="10" style="75" customWidth="1"/>
    <col min="6" max="6" width="29.140625" style="75" customWidth="1"/>
    <col min="7" max="7" width="26.5703125" style="75" customWidth="1"/>
    <col min="8" max="8" width="30.140625" style="75" customWidth="1"/>
    <col min="9" max="9" width="3.5703125" style="75" customWidth="1"/>
    <col min="10" max="10" width="4" style="75" customWidth="1"/>
    <col min="11" max="11" width="4.7109375" style="75" customWidth="1"/>
    <col min="12" max="12" width="3.28515625" style="75" customWidth="1"/>
    <col min="13" max="13" width="3.85546875" style="75" customWidth="1"/>
    <col min="14" max="14" width="5" style="75" customWidth="1"/>
    <col min="15" max="15" width="19.7109375" style="75" customWidth="1"/>
    <col min="16" max="16" width="9.5703125" style="75" customWidth="1"/>
    <col min="17" max="17" width="38.140625" style="75" customWidth="1"/>
    <col min="18" max="26" width="10.7109375" style="75" customWidth="1"/>
    <col min="27" max="16384" width="14.42578125" style="75"/>
  </cols>
  <sheetData>
    <row r="1" spans="1:19">
      <c r="H1" s="76">
        <v>5076905000</v>
      </c>
      <c r="O1" s="76">
        <v>5543995000</v>
      </c>
      <c r="Q1" s="76">
        <f>O1-H1</f>
        <v>467090000</v>
      </c>
    </row>
    <row r="2" spans="1:19" ht="15.75" thickBot="1">
      <c r="Q2" s="76">
        <f>Q1/H1*100</f>
        <v>9.2002903343670983</v>
      </c>
    </row>
    <row r="3" spans="1:19">
      <c r="A3" s="77"/>
      <c r="B3" s="78"/>
      <c r="C3" s="78"/>
      <c r="D3" s="79"/>
      <c r="E3" s="77"/>
      <c r="F3" s="78"/>
      <c r="G3" s="78"/>
      <c r="H3" s="78"/>
      <c r="I3" s="78"/>
      <c r="J3" s="78"/>
      <c r="K3" s="78"/>
      <c r="L3" s="78"/>
      <c r="M3" s="78"/>
      <c r="N3" s="78"/>
      <c r="O3" s="78"/>
      <c r="P3" s="78"/>
      <c r="Q3" s="78"/>
      <c r="R3" s="80"/>
      <c r="S3" s="76"/>
    </row>
    <row r="4" spans="1:19" ht="20.25">
      <c r="A4" s="81"/>
      <c r="B4" s="82"/>
      <c r="C4" s="82"/>
      <c r="D4" s="83"/>
      <c r="E4" s="273" t="s">
        <v>150</v>
      </c>
      <c r="F4" s="252"/>
      <c r="G4" s="252"/>
      <c r="H4" s="252"/>
      <c r="I4" s="252"/>
      <c r="J4" s="252"/>
      <c r="K4" s="252"/>
      <c r="L4" s="252"/>
      <c r="M4" s="252"/>
      <c r="N4" s="252"/>
      <c r="O4" s="252"/>
      <c r="P4" s="252"/>
      <c r="Q4" s="252"/>
      <c r="R4" s="84"/>
      <c r="S4" s="85"/>
    </row>
    <row r="5" spans="1:19" ht="20.25">
      <c r="A5" s="81"/>
      <c r="B5" s="82"/>
      <c r="C5" s="82"/>
      <c r="D5" s="83"/>
      <c r="E5" s="273" t="s">
        <v>151</v>
      </c>
      <c r="F5" s="252"/>
      <c r="G5" s="252"/>
      <c r="H5" s="252"/>
      <c r="I5" s="252"/>
      <c r="J5" s="252"/>
      <c r="K5" s="252"/>
      <c r="L5" s="252"/>
      <c r="M5" s="252"/>
      <c r="N5" s="252"/>
      <c r="O5" s="252"/>
      <c r="P5" s="252"/>
      <c r="Q5" s="252"/>
      <c r="R5" s="84"/>
      <c r="S5" s="85"/>
    </row>
    <row r="6" spans="1:19" ht="18">
      <c r="A6" s="81"/>
      <c r="B6" s="82"/>
      <c r="C6" s="82"/>
      <c r="D6" s="83"/>
      <c r="E6" s="86"/>
      <c r="F6" s="87"/>
      <c r="G6" s="87"/>
      <c r="H6" s="87"/>
      <c r="I6" s="87"/>
      <c r="J6" s="87"/>
      <c r="K6" s="87"/>
      <c r="L6" s="87"/>
      <c r="M6" s="87"/>
      <c r="N6" s="87"/>
      <c r="O6" s="87"/>
      <c r="P6" s="87"/>
      <c r="Q6" s="87"/>
      <c r="R6" s="80"/>
      <c r="S6" s="76"/>
    </row>
    <row r="7" spans="1:19" ht="18.75" customHeight="1" thickBot="1">
      <c r="A7" s="88"/>
      <c r="B7" s="89"/>
      <c r="C7" s="89"/>
      <c r="D7" s="90"/>
      <c r="E7" s="274"/>
      <c r="F7" s="275"/>
      <c r="G7" s="91"/>
      <c r="H7" s="91"/>
      <c r="I7" s="92"/>
      <c r="J7" s="92"/>
      <c r="K7" s="92"/>
      <c r="L7" s="92"/>
      <c r="M7" s="92"/>
      <c r="N7" s="92"/>
      <c r="O7" s="91"/>
      <c r="P7" s="93"/>
      <c r="Q7" s="94"/>
    </row>
    <row r="8" spans="1:19" ht="18.75" customHeight="1" thickBot="1">
      <c r="A8" s="276" t="s">
        <v>17</v>
      </c>
      <c r="B8" s="277"/>
      <c r="C8" s="277"/>
      <c r="D8" s="278"/>
      <c r="E8" s="276" t="s">
        <v>152</v>
      </c>
      <c r="F8" s="277"/>
      <c r="G8" s="277"/>
      <c r="H8" s="277"/>
      <c r="I8" s="277"/>
      <c r="J8" s="277"/>
      <c r="K8" s="277"/>
      <c r="L8" s="277"/>
      <c r="M8" s="277"/>
      <c r="N8" s="277"/>
      <c r="O8" s="277"/>
      <c r="P8" s="277"/>
      <c r="Q8" s="278"/>
    </row>
    <row r="9" spans="1:19" ht="27" customHeight="1" thickBot="1">
      <c r="A9" s="279" t="s">
        <v>11</v>
      </c>
      <c r="B9" s="281" t="s">
        <v>12</v>
      </c>
      <c r="C9" s="283" t="s">
        <v>13</v>
      </c>
      <c r="D9" s="284" t="s">
        <v>14</v>
      </c>
      <c r="E9" s="271" t="s">
        <v>16</v>
      </c>
      <c r="F9" s="287" t="s">
        <v>8</v>
      </c>
      <c r="G9" s="95" t="s">
        <v>20</v>
      </c>
      <c r="H9" s="96" t="s">
        <v>4</v>
      </c>
      <c r="I9" s="289" t="s">
        <v>6</v>
      </c>
      <c r="J9" s="275"/>
      <c r="K9" s="290"/>
      <c r="L9" s="291" t="s">
        <v>7</v>
      </c>
      <c r="M9" s="275"/>
      <c r="N9" s="290"/>
      <c r="O9" s="292" t="s">
        <v>0</v>
      </c>
      <c r="P9" s="293" t="s">
        <v>153</v>
      </c>
      <c r="Q9" s="271" t="s">
        <v>154</v>
      </c>
    </row>
    <row r="10" spans="1:19" ht="45" customHeight="1" thickBot="1">
      <c r="A10" s="280"/>
      <c r="B10" s="282"/>
      <c r="C10" s="282"/>
      <c r="D10" s="285"/>
      <c r="E10" s="286"/>
      <c r="F10" s="288"/>
      <c r="G10" s="97" t="s">
        <v>21</v>
      </c>
      <c r="H10" s="97" t="s">
        <v>5</v>
      </c>
      <c r="I10" s="98" t="s">
        <v>1</v>
      </c>
      <c r="J10" s="98" t="s">
        <v>2</v>
      </c>
      <c r="K10" s="98" t="s">
        <v>3</v>
      </c>
      <c r="L10" s="98" t="s">
        <v>1</v>
      </c>
      <c r="M10" s="98" t="s">
        <v>2</v>
      </c>
      <c r="N10" s="98" t="s">
        <v>3</v>
      </c>
      <c r="O10" s="286"/>
      <c r="P10" s="286"/>
      <c r="Q10" s="272"/>
    </row>
    <row r="11" spans="1:19" ht="117.75" customHeight="1">
      <c r="A11" s="265" t="s">
        <v>10</v>
      </c>
      <c r="B11" s="267" t="s">
        <v>23</v>
      </c>
      <c r="C11" s="268" t="s">
        <v>15</v>
      </c>
      <c r="D11" s="99" t="s">
        <v>209</v>
      </c>
      <c r="E11" s="269" t="s">
        <v>18</v>
      </c>
      <c r="F11" s="270" t="s">
        <v>22</v>
      </c>
      <c r="G11" s="160" t="s">
        <v>231</v>
      </c>
      <c r="H11" s="99" t="s">
        <v>210</v>
      </c>
      <c r="I11" s="101">
        <v>2</v>
      </c>
      <c r="J11" s="101">
        <v>2</v>
      </c>
      <c r="K11" s="101">
        <v>2020</v>
      </c>
      <c r="L11" s="101">
        <v>31</v>
      </c>
      <c r="M11" s="101">
        <v>12</v>
      </c>
      <c r="N11" s="101">
        <v>2020</v>
      </c>
      <c r="O11" s="102" t="s">
        <v>155</v>
      </c>
      <c r="P11" s="103">
        <v>1</v>
      </c>
      <c r="Q11" s="177" t="s">
        <v>156</v>
      </c>
    </row>
    <row r="12" spans="1:19" ht="81.75" customHeight="1">
      <c r="A12" s="266"/>
      <c r="B12" s="254"/>
      <c r="C12" s="254"/>
      <c r="D12" s="104" t="s">
        <v>211</v>
      </c>
      <c r="E12" s="254"/>
      <c r="F12" s="254"/>
      <c r="G12" s="174" t="s">
        <v>232</v>
      </c>
      <c r="H12" s="164"/>
      <c r="I12" s="106">
        <v>2</v>
      </c>
      <c r="J12" s="106">
        <v>2</v>
      </c>
      <c r="K12" s="106">
        <v>2020</v>
      </c>
      <c r="L12" s="106">
        <v>31</v>
      </c>
      <c r="M12" s="106">
        <v>12</v>
      </c>
      <c r="N12" s="106">
        <v>2020</v>
      </c>
      <c r="O12" s="162" t="s">
        <v>157</v>
      </c>
      <c r="P12" s="103">
        <v>1</v>
      </c>
      <c r="Q12" s="108" t="s">
        <v>158</v>
      </c>
    </row>
    <row r="13" spans="1:19" ht="144" customHeight="1">
      <c r="A13" s="266"/>
      <c r="B13" s="254"/>
      <c r="C13" s="254"/>
      <c r="D13" s="104"/>
      <c r="E13" s="254"/>
      <c r="F13" s="254"/>
      <c r="G13" s="174" t="s">
        <v>233</v>
      </c>
      <c r="H13" s="164"/>
      <c r="I13" s="106">
        <v>2</v>
      </c>
      <c r="J13" s="106">
        <v>2</v>
      </c>
      <c r="K13" s="106">
        <v>2020</v>
      </c>
      <c r="L13" s="106">
        <v>31</v>
      </c>
      <c r="M13" s="106">
        <v>12</v>
      </c>
      <c r="N13" s="106">
        <v>2020</v>
      </c>
      <c r="O13" s="162" t="s">
        <v>159</v>
      </c>
      <c r="P13" s="103">
        <v>1</v>
      </c>
      <c r="Q13" s="260" t="s">
        <v>160</v>
      </c>
    </row>
    <row r="14" spans="1:19" ht="121.5" customHeight="1">
      <c r="A14" s="266"/>
      <c r="B14" s="254"/>
      <c r="C14" s="254"/>
      <c r="D14" s="104" t="s">
        <v>212</v>
      </c>
      <c r="E14" s="254"/>
      <c r="F14" s="254"/>
      <c r="G14" s="160" t="s">
        <v>234</v>
      </c>
      <c r="H14" s="164"/>
      <c r="I14" s="106">
        <v>2</v>
      </c>
      <c r="J14" s="106">
        <v>2</v>
      </c>
      <c r="K14" s="106">
        <v>2020</v>
      </c>
      <c r="L14" s="106">
        <v>31</v>
      </c>
      <c r="M14" s="106">
        <v>12</v>
      </c>
      <c r="N14" s="106">
        <v>2020</v>
      </c>
      <c r="O14" s="162" t="s">
        <v>161</v>
      </c>
      <c r="P14" s="103">
        <v>1</v>
      </c>
      <c r="Q14" s="261"/>
    </row>
    <row r="15" spans="1:19" ht="90" customHeight="1">
      <c r="A15" s="266"/>
      <c r="B15" s="254"/>
      <c r="C15" s="254"/>
      <c r="D15" s="104"/>
      <c r="E15" s="254"/>
      <c r="F15" s="254"/>
      <c r="G15" s="160" t="s">
        <v>235</v>
      </c>
      <c r="H15" s="164"/>
      <c r="I15" s="106">
        <v>2</v>
      </c>
      <c r="J15" s="106">
        <v>2</v>
      </c>
      <c r="K15" s="106">
        <v>2020</v>
      </c>
      <c r="L15" s="106">
        <v>31</v>
      </c>
      <c r="M15" s="106">
        <v>12</v>
      </c>
      <c r="N15" s="106">
        <v>2020</v>
      </c>
      <c r="O15" s="105" t="s">
        <v>27</v>
      </c>
      <c r="P15" s="109">
        <v>0</v>
      </c>
      <c r="Q15" s="161" t="s">
        <v>162</v>
      </c>
    </row>
    <row r="16" spans="1:19" ht="111.75" customHeight="1">
      <c r="A16" s="266"/>
      <c r="B16" s="254"/>
      <c r="C16" s="254"/>
      <c r="D16" s="104"/>
      <c r="E16" s="254"/>
      <c r="F16" s="254"/>
      <c r="G16" s="160" t="s">
        <v>236</v>
      </c>
      <c r="H16" s="164"/>
      <c r="I16" s="106">
        <v>2</v>
      </c>
      <c r="J16" s="106">
        <v>2</v>
      </c>
      <c r="K16" s="106">
        <v>2020</v>
      </c>
      <c r="L16" s="106">
        <v>31</v>
      </c>
      <c r="M16" s="106">
        <v>12</v>
      </c>
      <c r="N16" s="106">
        <v>2020</v>
      </c>
      <c r="O16" s="111" t="s">
        <v>163</v>
      </c>
      <c r="P16" s="103">
        <v>1</v>
      </c>
      <c r="Q16" s="112" t="s">
        <v>164</v>
      </c>
    </row>
    <row r="17" spans="1:22" ht="185.25" customHeight="1">
      <c r="A17" s="266"/>
      <c r="B17" s="254"/>
      <c r="C17" s="254"/>
      <c r="D17" s="104"/>
      <c r="E17" s="254"/>
      <c r="F17" s="254"/>
      <c r="G17" s="160" t="s">
        <v>237</v>
      </c>
      <c r="H17" s="164"/>
      <c r="I17" s="106">
        <v>2</v>
      </c>
      <c r="J17" s="106">
        <v>2</v>
      </c>
      <c r="K17" s="106">
        <v>2020</v>
      </c>
      <c r="L17" s="106">
        <v>31</v>
      </c>
      <c r="M17" s="106">
        <v>12</v>
      </c>
      <c r="N17" s="106">
        <v>2020</v>
      </c>
      <c r="O17" s="105" t="s">
        <v>165</v>
      </c>
      <c r="P17" s="103">
        <v>1</v>
      </c>
      <c r="Q17" s="110" t="s">
        <v>166</v>
      </c>
    </row>
    <row r="18" spans="1:22" ht="62.25" customHeight="1">
      <c r="A18" s="266"/>
      <c r="B18" s="254"/>
      <c r="C18" s="254"/>
      <c r="D18" s="104"/>
      <c r="E18" s="254"/>
      <c r="F18" s="254"/>
      <c r="G18" s="160" t="s">
        <v>238</v>
      </c>
      <c r="H18" s="164"/>
      <c r="I18" s="106">
        <v>2</v>
      </c>
      <c r="J18" s="106">
        <v>2</v>
      </c>
      <c r="K18" s="106">
        <v>2020</v>
      </c>
      <c r="L18" s="106">
        <v>31</v>
      </c>
      <c r="M18" s="106">
        <v>12</v>
      </c>
      <c r="N18" s="106">
        <v>2020</v>
      </c>
      <c r="O18" s="107" t="s">
        <v>167</v>
      </c>
      <c r="P18" s="103">
        <v>1</v>
      </c>
      <c r="Q18" s="110" t="s">
        <v>168</v>
      </c>
    </row>
    <row r="19" spans="1:22" ht="87.75" customHeight="1">
      <c r="A19" s="266"/>
      <c r="B19" s="254"/>
      <c r="C19" s="254"/>
      <c r="D19" s="104"/>
      <c r="E19" s="254"/>
      <c r="F19" s="254"/>
      <c r="G19" s="175" t="s">
        <v>239</v>
      </c>
      <c r="H19" s="165"/>
      <c r="I19" s="106">
        <v>2</v>
      </c>
      <c r="J19" s="106">
        <v>2</v>
      </c>
      <c r="K19" s="106">
        <v>2020</v>
      </c>
      <c r="L19" s="106">
        <v>31</v>
      </c>
      <c r="M19" s="106">
        <v>12</v>
      </c>
      <c r="N19" s="106">
        <v>2020</v>
      </c>
      <c r="O19" s="113" t="s">
        <v>213</v>
      </c>
      <c r="P19" s="114">
        <v>1</v>
      </c>
      <c r="Q19" s="163" t="s">
        <v>227</v>
      </c>
      <c r="R19" s="116"/>
      <c r="S19" s="116"/>
      <c r="T19" s="116"/>
      <c r="U19" s="116"/>
    </row>
    <row r="20" spans="1:22" ht="64.5" customHeight="1">
      <c r="A20" s="266"/>
      <c r="B20" s="117"/>
      <c r="C20" s="118"/>
      <c r="D20" s="119" t="s">
        <v>214</v>
      </c>
      <c r="E20" s="104"/>
      <c r="F20" s="120"/>
      <c r="G20" s="175" t="s">
        <v>240</v>
      </c>
      <c r="H20" s="121"/>
      <c r="I20" s="106">
        <v>2</v>
      </c>
      <c r="J20" s="106">
        <v>2</v>
      </c>
      <c r="K20" s="106">
        <v>2020</v>
      </c>
      <c r="L20" s="106">
        <v>31</v>
      </c>
      <c r="M20" s="106">
        <v>12</v>
      </c>
      <c r="N20" s="106">
        <v>2020</v>
      </c>
      <c r="O20" s="113" t="s">
        <v>169</v>
      </c>
      <c r="P20" s="114">
        <v>0.7</v>
      </c>
      <c r="Q20" s="115" t="s">
        <v>170</v>
      </c>
      <c r="R20" s="116"/>
      <c r="S20" s="116"/>
      <c r="T20" s="116"/>
      <c r="U20" s="116"/>
    </row>
    <row r="21" spans="1:22" ht="65.25" customHeight="1">
      <c r="A21" s="266"/>
      <c r="B21" s="117"/>
      <c r="C21" s="121"/>
      <c r="D21" s="122"/>
      <c r="E21" s="123"/>
      <c r="F21" s="121"/>
      <c r="G21" s="176" t="s">
        <v>241</v>
      </c>
      <c r="H21" s="124"/>
      <c r="I21" s="106">
        <v>2</v>
      </c>
      <c r="J21" s="106">
        <v>2</v>
      </c>
      <c r="K21" s="106">
        <v>2020</v>
      </c>
      <c r="L21" s="106">
        <v>31</v>
      </c>
      <c r="M21" s="106">
        <v>12</v>
      </c>
      <c r="N21" s="106">
        <v>2020</v>
      </c>
      <c r="O21" s="125" t="s">
        <v>171</v>
      </c>
      <c r="P21" s="114">
        <v>1</v>
      </c>
      <c r="Q21" s="115" t="s">
        <v>172</v>
      </c>
      <c r="R21" s="116"/>
      <c r="S21" s="116"/>
      <c r="T21" s="116"/>
      <c r="U21" s="116"/>
    </row>
    <row r="22" spans="1:22" ht="65.25" customHeight="1">
      <c r="A22" s="166"/>
      <c r="B22" s="117"/>
      <c r="C22" s="118"/>
      <c r="D22" s="167"/>
      <c r="E22" s="104"/>
      <c r="F22" s="172" t="s">
        <v>22</v>
      </c>
      <c r="G22" s="16" t="s">
        <v>81</v>
      </c>
      <c r="H22" s="13" t="s">
        <v>145</v>
      </c>
      <c r="I22" s="15">
        <v>4</v>
      </c>
      <c r="J22" s="15">
        <v>2</v>
      </c>
      <c r="K22" s="15">
        <v>2020</v>
      </c>
      <c r="L22" s="15">
        <v>31</v>
      </c>
      <c r="M22" s="15">
        <v>12</v>
      </c>
      <c r="N22" s="15">
        <v>2020</v>
      </c>
      <c r="O22" s="26" t="s">
        <v>146</v>
      </c>
      <c r="P22" s="168">
        <v>0.5</v>
      </c>
      <c r="Q22" s="169" t="s">
        <v>229</v>
      </c>
      <c r="R22" s="116"/>
      <c r="S22" s="116"/>
      <c r="T22" s="116"/>
      <c r="U22" s="116"/>
    </row>
    <row r="23" spans="1:22" ht="65.25" customHeight="1">
      <c r="A23" s="166"/>
      <c r="B23" s="117"/>
      <c r="C23" s="118"/>
      <c r="D23" s="167"/>
      <c r="E23" s="104"/>
      <c r="F23" s="173" t="s">
        <v>22</v>
      </c>
      <c r="G23" s="16" t="s">
        <v>82</v>
      </c>
      <c r="H23" s="72" t="s">
        <v>129</v>
      </c>
      <c r="I23" s="15">
        <v>4</v>
      </c>
      <c r="J23" s="15">
        <v>2</v>
      </c>
      <c r="K23" s="15">
        <v>2020</v>
      </c>
      <c r="L23" s="15">
        <v>31</v>
      </c>
      <c r="M23" s="15">
        <v>12</v>
      </c>
      <c r="N23" s="15">
        <v>2020</v>
      </c>
      <c r="O23" s="26" t="s">
        <v>64</v>
      </c>
      <c r="P23" s="170">
        <v>0</v>
      </c>
      <c r="Q23" s="171" t="s">
        <v>230</v>
      </c>
      <c r="R23" s="116"/>
      <c r="S23" s="116"/>
      <c r="T23" s="116"/>
      <c r="U23" s="116"/>
    </row>
    <row r="24" spans="1:22" ht="57" customHeight="1">
      <c r="A24" s="262" t="s">
        <v>9</v>
      </c>
      <c r="B24" s="126" t="s">
        <v>24</v>
      </c>
      <c r="C24" s="127" t="s">
        <v>26</v>
      </c>
      <c r="D24" s="128" t="s">
        <v>46</v>
      </c>
      <c r="E24" s="128" t="s">
        <v>19</v>
      </c>
      <c r="F24" s="256" t="s">
        <v>32</v>
      </c>
      <c r="G24" s="100" t="s">
        <v>173</v>
      </c>
      <c r="H24" s="128" t="s">
        <v>215</v>
      </c>
      <c r="I24" s="106">
        <v>2</v>
      </c>
      <c r="J24" s="106">
        <v>2</v>
      </c>
      <c r="K24" s="106">
        <v>2020</v>
      </c>
      <c r="L24" s="106">
        <v>31</v>
      </c>
      <c r="M24" s="106">
        <v>12</v>
      </c>
      <c r="N24" s="106">
        <v>2020</v>
      </c>
      <c r="O24" s="100" t="s">
        <v>174</v>
      </c>
      <c r="P24" s="129"/>
      <c r="Q24" s="115"/>
      <c r="R24" s="116"/>
      <c r="S24" s="116"/>
      <c r="T24" s="116"/>
      <c r="U24" s="116"/>
    </row>
    <row r="25" spans="1:22" ht="35.25" customHeight="1">
      <c r="A25" s="259"/>
      <c r="B25" s="117"/>
      <c r="C25" s="120"/>
      <c r="D25" s="104"/>
      <c r="E25" s="104"/>
      <c r="F25" s="254"/>
      <c r="G25" s="100" t="s">
        <v>175</v>
      </c>
      <c r="H25" s="164"/>
      <c r="I25" s="106">
        <v>2</v>
      </c>
      <c r="J25" s="106">
        <v>2</v>
      </c>
      <c r="K25" s="106">
        <v>2020</v>
      </c>
      <c r="L25" s="106">
        <v>31</v>
      </c>
      <c r="M25" s="106">
        <v>12</v>
      </c>
      <c r="N25" s="106">
        <v>2020</v>
      </c>
      <c r="O25" s="100" t="s">
        <v>176</v>
      </c>
      <c r="P25" s="129"/>
      <c r="Q25" s="115"/>
      <c r="R25" s="116"/>
      <c r="S25" s="116"/>
      <c r="T25" s="116"/>
      <c r="U25" s="116"/>
    </row>
    <row r="26" spans="1:22" ht="33" customHeight="1">
      <c r="A26" s="259"/>
      <c r="B26" s="117"/>
      <c r="C26" s="120"/>
      <c r="D26" s="104"/>
      <c r="E26" s="104"/>
      <c r="F26" s="254"/>
      <c r="G26" s="100" t="s">
        <v>177</v>
      </c>
      <c r="H26" s="164"/>
      <c r="I26" s="106">
        <v>2</v>
      </c>
      <c r="J26" s="106">
        <v>2</v>
      </c>
      <c r="K26" s="106">
        <v>2020</v>
      </c>
      <c r="L26" s="106">
        <v>31</v>
      </c>
      <c r="M26" s="106">
        <v>12</v>
      </c>
      <c r="N26" s="106">
        <v>2020</v>
      </c>
      <c r="O26" s="100" t="s">
        <v>178</v>
      </c>
      <c r="P26" s="129"/>
      <c r="Q26" s="115"/>
      <c r="R26" s="116"/>
      <c r="S26" s="116"/>
      <c r="T26" s="116"/>
      <c r="U26" s="116"/>
    </row>
    <row r="27" spans="1:22" ht="50.25" customHeight="1">
      <c r="A27" s="259"/>
      <c r="B27" s="130"/>
      <c r="C27" s="131"/>
      <c r="D27" s="123"/>
      <c r="E27" s="123"/>
      <c r="F27" s="255"/>
      <c r="G27" s="100" t="s">
        <v>179</v>
      </c>
      <c r="H27" s="165"/>
      <c r="I27" s="106">
        <v>2</v>
      </c>
      <c r="J27" s="106">
        <v>2</v>
      </c>
      <c r="K27" s="106">
        <v>2020</v>
      </c>
      <c r="L27" s="106">
        <v>31</v>
      </c>
      <c r="M27" s="106">
        <v>12</v>
      </c>
      <c r="N27" s="106">
        <v>2020</v>
      </c>
      <c r="O27" s="100" t="s">
        <v>180</v>
      </c>
      <c r="P27" s="129"/>
      <c r="Q27" s="115"/>
      <c r="R27" s="116"/>
      <c r="S27" s="116"/>
      <c r="T27" s="116"/>
      <c r="U27" s="116"/>
    </row>
    <row r="28" spans="1:22" ht="75" customHeight="1">
      <c r="A28" s="259"/>
      <c r="B28" s="264" t="s">
        <v>24</v>
      </c>
      <c r="C28" s="253" t="s">
        <v>15</v>
      </c>
      <c r="D28" s="256" t="s">
        <v>181</v>
      </c>
      <c r="E28" s="257" t="s">
        <v>44</v>
      </c>
      <c r="F28" s="256" t="s">
        <v>33</v>
      </c>
      <c r="G28" s="102" t="s">
        <v>182</v>
      </c>
      <c r="H28" s="102" t="s">
        <v>216</v>
      </c>
      <c r="I28" s="106">
        <v>2</v>
      </c>
      <c r="J28" s="106">
        <v>2</v>
      </c>
      <c r="K28" s="106">
        <v>2020</v>
      </c>
      <c r="L28" s="106">
        <v>31</v>
      </c>
      <c r="M28" s="106">
        <v>12</v>
      </c>
      <c r="N28" s="106">
        <v>2020</v>
      </c>
      <c r="O28" s="100" t="s">
        <v>183</v>
      </c>
      <c r="P28" s="129"/>
      <c r="Q28" s="132"/>
      <c r="R28" s="116"/>
      <c r="S28" s="116"/>
      <c r="T28" s="116"/>
      <c r="U28" s="116"/>
    </row>
    <row r="29" spans="1:22" ht="36" customHeight="1">
      <c r="A29" s="259"/>
      <c r="B29" s="254"/>
      <c r="C29" s="254"/>
      <c r="D29" s="254"/>
      <c r="E29" s="254"/>
      <c r="F29" s="254"/>
      <c r="G29" s="102" t="s">
        <v>184</v>
      </c>
      <c r="H29" s="133" t="s">
        <v>217</v>
      </c>
      <c r="I29" s="106">
        <v>2</v>
      </c>
      <c r="J29" s="106">
        <v>2</v>
      </c>
      <c r="K29" s="106">
        <v>2020</v>
      </c>
      <c r="L29" s="106">
        <v>31</v>
      </c>
      <c r="M29" s="106">
        <v>12</v>
      </c>
      <c r="N29" s="106">
        <v>2020</v>
      </c>
      <c r="O29" s="100" t="s">
        <v>185</v>
      </c>
      <c r="P29" s="129"/>
      <c r="Q29" s="132"/>
      <c r="R29" s="116"/>
      <c r="S29" s="116"/>
      <c r="T29" s="116"/>
      <c r="U29" s="116"/>
    </row>
    <row r="30" spans="1:22" ht="30" customHeight="1">
      <c r="A30" s="259"/>
      <c r="B30" s="254"/>
      <c r="C30" s="254"/>
      <c r="D30" s="254"/>
      <c r="E30" s="254"/>
      <c r="F30" s="254"/>
      <c r="G30" s="102" t="s">
        <v>186</v>
      </c>
      <c r="H30" s="102"/>
      <c r="I30" s="106">
        <v>2</v>
      </c>
      <c r="J30" s="106">
        <v>2</v>
      </c>
      <c r="K30" s="106">
        <v>2020</v>
      </c>
      <c r="L30" s="106">
        <v>31</v>
      </c>
      <c r="M30" s="106">
        <v>12</v>
      </c>
      <c r="N30" s="106">
        <v>2020</v>
      </c>
      <c r="O30" s="100" t="s">
        <v>187</v>
      </c>
      <c r="P30" s="129"/>
      <c r="Q30" s="132"/>
      <c r="R30" s="116"/>
      <c r="S30" s="116"/>
      <c r="T30" s="116"/>
      <c r="U30" s="116"/>
    </row>
    <row r="31" spans="1:22" ht="37.5" customHeight="1">
      <c r="A31" s="263"/>
      <c r="B31" s="264" t="s">
        <v>24</v>
      </c>
      <c r="C31" s="253" t="s">
        <v>188</v>
      </c>
      <c r="D31" s="256" t="s">
        <v>189</v>
      </c>
      <c r="E31" s="257" t="s">
        <v>44</v>
      </c>
      <c r="F31" s="256" t="s">
        <v>45</v>
      </c>
      <c r="G31" s="100" t="s">
        <v>37</v>
      </c>
      <c r="H31" s="102" t="s">
        <v>190</v>
      </c>
      <c r="I31" s="106">
        <v>4</v>
      </c>
      <c r="J31" s="106">
        <v>2</v>
      </c>
      <c r="K31" s="106">
        <v>2020</v>
      </c>
      <c r="L31" s="106">
        <v>31</v>
      </c>
      <c r="M31" s="106">
        <v>12</v>
      </c>
      <c r="N31" s="106">
        <v>2020</v>
      </c>
      <c r="O31" s="100" t="s">
        <v>39</v>
      </c>
      <c r="P31" s="129"/>
      <c r="Q31" s="115"/>
      <c r="R31" s="116"/>
      <c r="S31" s="116"/>
      <c r="T31" s="116"/>
      <c r="U31" s="116"/>
      <c r="V31" s="76">
        <f>V28/0.05</f>
        <v>0</v>
      </c>
    </row>
    <row r="32" spans="1:22" ht="35.25" customHeight="1">
      <c r="A32" s="134"/>
      <c r="B32" s="254"/>
      <c r="C32" s="254"/>
      <c r="D32" s="254"/>
      <c r="E32" s="254"/>
      <c r="F32" s="254"/>
      <c r="G32" s="100" t="s">
        <v>34</v>
      </c>
      <c r="H32" s="102" t="s">
        <v>191</v>
      </c>
      <c r="I32" s="106"/>
      <c r="J32" s="106"/>
      <c r="K32" s="106"/>
      <c r="L32" s="106"/>
      <c r="M32" s="106"/>
      <c r="N32" s="106"/>
      <c r="O32" s="100" t="s">
        <v>40</v>
      </c>
      <c r="P32" s="129"/>
      <c r="Q32" s="115"/>
      <c r="R32" s="116"/>
      <c r="S32" s="116"/>
      <c r="T32" s="116"/>
      <c r="U32" s="116"/>
    </row>
    <row r="33" spans="1:22" ht="27.75" customHeight="1">
      <c r="A33" s="134"/>
      <c r="B33" s="254"/>
      <c r="C33" s="254"/>
      <c r="D33" s="254"/>
      <c r="E33" s="254"/>
      <c r="F33" s="254"/>
      <c r="G33" s="100" t="s">
        <v>35</v>
      </c>
      <c r="H33" s="102" t="s">
        <v>192</v>
      </c>
      <c r="I33" s="106"/>
      <c r="J33" s="106"/>
      <c r="K33" s="106"/>
      <c r="L33" s="106"/>
      <c r="M33" s="106"/>
      <c r="N33" s="106"/>
      <c r="O33" s="100" t="s">
        <v>41</v>
      </c>
      <c r="P33" s="129"/>
      <c r="Q33" s="115"/>
      <c r="R33" s="116"/>
      <c r="S33" s="116"/>
      <c r="T33" s="116"/>
      <c r="U33" s="116"/>
    </row>
    <row r="34" spans="1:22" ht="60.75" customHeight="1">
      <c r="A34" s="134"/>
      <c r="B34" s="254"/>
      <c r="C34" s="254"/>
      <c r="D34" s="254"/>
      <c r="E34" s="254"/>
      <c r="F34" s="254"/>
      <c r="G34" s="100" t="s">
        <v>36</v>
      </c>
      <c r="H34" s="102" t="s">
        <v>193</v>
      </c>
      <c r="I34" s="106"/>
      <c r="J34" s="106"/>
      <c r="K34" s="106"/>
      <c r="L34" s="106"/>
      <c r="M34" s="106"/>
      <c r="N34" s="106"/>
      <c r="O34" s="100" t="s">
        <v>42</v>
      </c>
      <c r="P34" s="129"/>
      <c r="Q34" s="115"/>
      <c r="R34" s="116"/>
      <c r="S34" s="116"/>
      <c r="T34" s="116"/>
      <c r="U34" s="116"/>
    </row>
    <row r="35" spans="1:22" ht="30" customHeight="1">
      <c r="A35" s="134"/>
      <c r="B35" s="255"/>
      <c r="C35" s="255"/>
      <c r="D35" s="255"/>
      <c r="E35" s="255"/>
      <c r="F35" s="255"/>
      <c r="G35" s="100" t="s">
        <v>38</v>
      </c>
      <c r="H35" s="102" t="s">
        <v>194</v>
      </c>
      <c r="I35" s="106"/>
      <c r="J35" s="106"/>
      <c r="K35" s="106"/>
      <c r="L35" s="106"/>
      <c r="M35" s="106"/>
      <c r="N35" s="106"/>
      <c r="O35" s="100" t="s">
        <v>43</v>
      </c>
      <c r="P35" s="129"/>
      <c r="Q35" s="115"/>
      <c r="R35" s="116"/>
      <c r="S35" s="116"/>
      <c r="T35" s="116"/>
      <c r="U35" s="116"/>
    </row>
    <row r="36" spans="1:22" ht="75.75" customHeight="1">
      <c r="A36" s="258" t="s">
        <v>195</v>
      </c>
      <c r="B36" s="100" t="s">
        <v>25</v>
      </c>
      <c r="C36" s="100" t="s">
        <v>15</v>
      </c>
      <c r="D36" s="102" t="s">
        <v>196</v>
      </c>
      <c r="E36" s="102" t="s">
        <v>18</v>
      </c>
      <c r="F36" s="100" t="s">
        <v>197</v>
      </c>
      <c r="G36" s="100" t="s">
        <v>198</v>
      </c>
      <c r="H36" s="100" t="s">
        <v>218</v>
      </c>
      <c r="I36" s="106">
        <v>4</v>
      </c>
      <c r="J36" s="106">
        <v>2</v>
      </c>
      <c r="K36" s="106">
        <v>2020</v>
      </c>
      <c r="L36" s="106">
        <v>31</v>
      </c>
      <c r="M36" s="106">
        <v>12</v>
      </c>
      <c r="N36" s="106">
        <v>2020</v>
      </c>
      <c r="O36" s="100" t="s">
        <v>199</v>
      </c>
      <c r="P36" s="129"/>
      <c r="Q36" s="135"/>
      <c r="R36" s="116"/>
      <c r="S36" s="116"/>
      <c r="T36" s="116"/>
      <c r="U36" s="116"/>
      <c r="V36" s="76">
        <f>(0.54/0.05)*100</f>
        <v>1080</v>
      </c>
    </row>
    <row r="37" spans="1:22" ht="43.5" customHeight="1">
      <c r="A37" s="259"/>
      <c r="B37" s="100" t="s">
        <v>25</v>
      </c>
      <c r="C37" s="100" t="s">
        <v>15</v>
      </c>
      <c r="D37" s="102" t="s">
        <v>46</v>
      </c>
      <c r="E37" s="102" t="s">
        <v>44</v>
      </c>
      <c r="F37" s="100" t="s">
        <v>200</v>
      </c>
      <c r="G37" s="100" t="s">
        <v>201</v>
      </c>
      <c r="H37" s="136" t="s">
        <v>219</v>
      </c>
      <c r="I37" s="106">
        <v>2</v>
      </c>
      <c r="J37" s="106">
        <v>2</v>
      </c>
      <c r="K37" s="106">
        <v>2020</v>
      </c>
      <c r="L37" s="106">
        <v>30</v>
      </c>
      <c r="M37" s="106">
        <v>10</v>
      </c>
      <c r="N37" s="106">
        <v>2020</v>
      </c>
      <c r="O37" s="100" t="s">
        <v>28</v>
      </c>
      <c r="P37" s="129"/>
      <c r="Q37" s="135"/>
      <c r="R37" s="116"/>
      <c r="S37" s="116"/>
      <c r="T37" s="116"/>
      <c r="U37" s="116"/>
    </row>
    <row r="38" spans="1:22" ht="104.25" customHeight="1">
      <c r="A38" s="259"/>
      <c r="B38" s="100"/>
      <c r="C38" s="100"/>
      <c r="D38" s="102" t="s">
        <v>46</v>
      </c>
      <c r="E38" s="102" t="s">
        <v>44</v>
      </c>
      <c r="F38" s="100" t="s">
        <v>202</v>
      </c>
      <c r="G38" s="100" t="s">
        <v>203</v>
      </c>
      <c r="H38" s="136" t="s">
        <v>220</v>
      </c>
      <c r="I38" s="106">
        <v>2</v>
      </c>
      <c r="J38" s="106">
        <v>2</v>
      </c>
      <c r="K38" s="106">
        <v>2020</v>
      </c>
      <c r="L38" s="106">
        <v>31</v>
      </c>
      <c r="M38" s="106">
        <v>12</v>
      </c>
      <c r="N38" s="106">
        <v>2020</v>
      </c>
      <c r="O38" s="100" t="s">
        <v>204</v>
      </c>
      <c r="P38" s="129"/>
      <c r="Q38" s="135"/>
      <c r="R38" s="116"/>
      <c r="S38" s="116"/>
      <c r="T38" s="116"/>
      <c r="U38" s="116"/>
    </row>
    <row r="39" spans="1:22" ht="41.25" customHeight="1">
      <c r="A39" s="259"/>
      <c r="B39" s="127" t="s">
        <v>25</v>
      </c>
      <c r="C39" s="127" t="s">
        <v>15</v>
      </c>
      <c r="D39" s="253" t="s">
        <v>46</v>
      </c>
      <c r="E39" s="128"/>
      <c r="F39" s="127" t="s">
        <v>205</v>
      </c>
      <c r="G39" s="127" t="s">
        <v>206</v>
      </c>
      <c r="H39" s="137" t="s">
        <v>221</v>
      </c>
      <c r="I39" s="106">
        <v>2</v>
      </c>
      <c r="J39" s="106">
        <v>2</v>
      </c>
      <c r="K39" s="106">
        <v>2020</v>
      </c>
      <c r="L39" s="106">
        <v>31</v>
      </c>
      <c r="M39" s="106">
        <v>12</v>
      </c>
      <c r="N39" s="106">
        <v>2020</v>
      </c>
      <c r="O39" s="127" t="s">
        <v>30</v>
      </c>
      <c r="P39" s="138"/>
      <c r="Q39" s="139"/>
      <c r="R39" s="116"/>
      <c r="S39" s="116"/>
      <c r="T39" s="116"/>
      <c r="U39" s="116"/>
    </row>
    <row r="40" spans="1:22" ht="30" customHeight="1">
      <c r="A40" s="140"/>
      <c r="B40" s="141"/>
      <c r="C40" s="142"/>
      <c r="D40" s="254"/>
      <c r="E40" s="143"/>
      <c r="F40" s="140"/>
      <c r="G40" s="144" t="s">
        <v>29</v>
      </c>
      <c r="H40" s="144" t="s">
        <v>222</v>
      </c>
      <c r="I40" s="106">
        <v>2</v>
      </c>
      <c r="J40" s="106">
        <v>2</v>
      </c>
      <c r="K40" s="106">
        <v>2020</v>
      </c>
      <c r="L40" s="106">
        <v>31</v>
      </c>
      <c r="M40" s="106">
        <v>12</v>
      </c>
      <c r="N40" s="106">
        <v>2020</v>
      </c>
      <c r="O40" s="145" t="s">
        <v>31</v>
      </c>
      <c r="P40" s="124"/>
      <c r="Q40" s="124"/>
    </row>
    <row r="41" spans="1:22" ht="15.75" customHeight="1">
      <c r="A41" s="146"/>
      <c r="B41" s="146"/>
      <c r="C41" s="147"/>
      <c r="D41" s="146"/>
      <c r="E41" s="148"/>
      <c r="F41" s="149"/>
      <c r="G41" s="150" t="s">
        <v>207</v>
      </c>
      <c r="H41" s="151" t="s">
        <v>223</v>
      </c>
      <c r="I41" s="106">
        <v>2</v>
      </c>
      <c r="J41" s="106">
        <v>2</v>
      </c>
      <c r="K41" s="106">
        <v>2020</v>
      </c>
      <c r="L41" s="106">
        <v>31</v>
      </c>
      <c r="M41" s="106">
        <v>12</v>
      </c>
      <c r="N41" s="106">
        <v>2020</v>
      </c>
      <c r="O41" s="152" t="s">
        <v>208</v>
      </c>
      <c r="P41" s="124"/>
      <c r="Q41" s="124"/>
    </row>
    <row r="42" spans="1:22" ht="15.75" customHeight="1">
      <c r="A42" s="153"/>
      <c r="B42" s="153"/>
      <c r="C42" s="153"/>
      <c r="D42" s="153"/>
      <c r="E42" s="153"/>
      <c r="F42" s="154"/>
      <c r="G42" s="150"/>
      <c r="H42" s="124"/>
      <c r="I42" s="106"/>
      <c r="J42" s="106"/>
      <c r="K42" s="106"/>
      <c r="L42" s="106"/>
      <c r="M42" s="106"/>
      <c r="N42" s="106"/>
      <c r="O42" s="155"/>
      <c r="P42" s="124"/>
      <c r="Q42" s="124"/>
    </row>
    <row r="43" spans="1:22" ht="15.75" customHeight="1">
      <c r="F43" s="156"/>
      <c r="G43" s="156"/>
    </row>
    <row r="44" spans="1:22" ht="15.75" customHeight="1">
      <c r="I44" s="157"/>
      <c r="J44" s="157"/>
      <c r="K44" s="157"/>
      <c r="L44" s="157"/>
    </row>
    <row r="45" spans="1:22" ht="15.75" customHeight="1">
      <c r="H45" s="156"/>
      <c r="I45" s="156"/>
      <c r="J45" s="156"/>
      <c r="K45" s="156"/>
      <c r="L45" s="156"/>
    </row>
    <row r="46" spans="1:22" ht="15.75" customHeight="1"/>
    <row r="47" spans="1:22" ht="15.75" customHeight="1">
      <c r="I47" s="251"/>
      <c r="J47" s="252"/>
      <c r="K47" s="252"/>
      <c r="L47" s="252"/>
      <c r="O47" s="158"/>
    </row>
    <row r="48" spans="1:22" ht="15.75" customHeight="1">
      <c r="H48" s="158"/>
    </row>
    <row r="49" spans="8:11" ht="15.75" customHeight="1">
      <c r="H49" s="156"/>
      <c r="I49" s="157"/>
      <c r="J49" s="157"/>
      <c r="K49" s="157"/>
    </row>
    <row r="50" spans="8:11" ht="15.75" customHeight="1"/>
    <row r="51" spans="8:11" ht="15.75" customHeight="1"/>
    <row r="52" spans="8:11" ht="15.75" customHeight="1"/>
    <row r="53" spans="8:11" ht="15.75" customHeight="1"/>
    <row r="54" spans="8:11" ht="15.75" customHeight="1"/>
    <row r="55" spans="8:11" ht="15.75" customHeight="1"/>
    <row r="56" spans="8:11" ht="15.75" customHeight="1"/>
    <row r="57" spans="8:11" ht="15.75" customHeight="1"/>
    <row r="58" spans="8:11" ht="15.75" customHeight="1"/>
    <row r="59" spans="8:11" ht="15.75" customHeight="1"/>
    <row r="60" spans="8:11" ht="15.75" customHeight="1"/>
    <row r="61" spans="8:11" ht="15.75" customHeight="1"/>
    <row r="62" spans="8:11" ht="15.75" customHeight="1"/>
    <row r="63" spans="8:11" ht="15.75" customHeight="1"/>
    <row r="64" spans="8: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7">
    <mergeCell ref="Q9:Q10"/>
    <mergeCell ref="E4:Q4"/>
    <mergeCell ref="E5:Q5"/>
    <mergeCell ref="E7:F7"/>
    <mergeCell ref="A8:D8"/>
    <mergeCell ref="E8:Q8"/>
    <mergeCell ref="A9:A10"/>
    <mergeCell ref="B9:B10"/>
    <mergeCell ref="C9:C10"/>
    <mergeCell ref="D9:D10"/>
    <mergeCell ref="E9:E10"/>
    <mergeCell ref="F9:F10"/>
    <mergeCell ref="I9:K9"/>
    <mergeCell ref="L9:N9"/>
    <mergeCell ref="O9:O10"/>
    <mergeCell ref="P9:P10"/>
    <mergeCell ref="A36:A39"/>
    <mergeCell ref="D39:D40"/>
    <mergeCell ref="Q13:Q14"/>
    <mergeCell ref="A24:A31"/>
    <mergeCell ref="F24:F27"/>
    <mergeCell ref="B28:B30"/>
    <mergeCell ref="C28:C30"/>
    <mergeCell ref="D28:D30"/>
    <mergeCell ref="E28:E30"/>
    <mergeCell ref="F28:F30"/>
    <mergeCell ref="B31:B35"/>
    <mergeCell ref="A11:A21"/>
    <mergeCell ref="B11:B19"/>
    <mergeCell ref="C11:C19"/>
    <mergeCell ref="E11:E19"/>
    <mergeCell ref="F11:F19"/>
    <mergeCell ref="I47:L47"/>
    <mergeCell ref="C31:C35"/>
    <mergeCell ref="D31:D35"/>
    <mergeCell ref="E31:E35"/>
    <mergeCell ref="F31:F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accion 2020</vt:lpstr>
      <vt:lpstr>Hoja1</vt:lpstr>
      <vt:lpstr>'plan accion 2020'!Área_de_impresión</vt:lpstr>
      <vt:lpstr>'plan accion 2020'!Títulos_a_imprimir</vt:lpstr>
    </vt:vector>
  </TitlesOfParts>
  <Company>LOTERIA 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 PLANEACION</dc:creator>
  <cp:lastModifiedBy>Planeacion</cp:lastModifiedBy>
  <cp:lastPrinted>2020-09-15T22:14:34Z</cp:lastPrinted>
  <dcterms:created xsi:type="dcterms:W3CDTF">2017-04-25T12:23:21Z</dcterms:created>
  <dcterms:modified xsi:type="dcterms:W3CDTF">2021-01-14T17:00:21Z</dcterms:modified>
</cp:coreProperties>
</file>